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'Лист1'!$A$1:$AD$82</definedName>
  </definedNames>
  <calcPr fullCalcOnLoad="1"/>
</workbook>
</file>

<file path=xl/sharedStrings.xml><?xml version="1.0" encoding="utf-8"?>
<sst xmlns="http://schemas.openxmlformats.org/spreadsheetml/2006/main" count="172" uniqueCount="156">
  <si>
    <t>№ п/п</t>
  </si>
  <si>
    <t>самцы во время гона</t>
  </si>
  <si>
    <t xml:space="preserve">Жирновский муниципальный район </t>
  </si>
  <si>
    <t>Киквидзенский муниципальный район</t>
  </si>
  <si>
    <t>Кумылженский муниципальный район</t>
  </si>
  <si>
    <t>Ленинский муниципальный район</t>
  </si>
  <si>
    <t>Новоаннинский муниципальный район</t>
  </si>
  <si>
    <t>Чернышковский муниципальный район</t>
  </si>
  <si>
    <t xml:space="preserve">городской округ город Михайловка </t>
  </si>
  <si>
    <t>Итого:</t>
  </si>
  <si>
    <t>1.</t>
  </si>
  <si>
    <t>1.3.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</si>
  <si>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</si>
  <si>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</si>
  <si>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</si>
  <si>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</si>
  <si>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</si>
  <si>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</si>
  <si>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</si>
  <si>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</si>
  <si>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</si>
  <si>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</si>
  <si>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</si>
  <si>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</si>
  <si>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</si>
  <si>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</si>
  <si>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</si>
  <si>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</si>
  <si>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</si>
  <si>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</si>
  <si>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</si>
  <si>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</si>
  <si>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</si>
  <si>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</si>
  <si>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</si>
  <si>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</si>
  <si>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</si>
  <si>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</si>
  <si>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8.3.</t>
  </si>
  <si>
    <t>1.1.</t>
  </si>
  <si>
    <t>6.4.</t>
  </si>
  <si>
    <t>охотничье угодье "Преображенское"</t>
  </si>
  <si>
    <t>охотничье угодье "Добринское"</t>
  </si>
  <si>
    <t>охотничье угодье "Тетеревятское"</t>
  </si>
  <si>
    <t>охотничье угодье "Гришинское"</t>
  </si>
  <si>
    <t>охотничье угодье "Букановское"</t>
  </si>
  <si>
    <t>охотничье угодье "Глазуновское"</t>
  </si>
  <si>
    <t>4.5.</t>
  </si>
  <si>
    <t>4.6.</t>
  </si>
  <si>
    <t>охотничье угодье "Булгаковское"</t>
  </si>
  <si>
    <t>охотничье угодье "Замуровское"</t>
  </si>
  <si>
    <t>охотничье угодье "Заплавинское"</t>
  </si>
  <si>
    <t>охотничье угодье "Заречное"</t>
  </si>
  <si>
    <t>охотничье угодье "Ленинское"</t>
  </si>
  <si>
    <t>охотничье угодье "Луговое"</t>
  </si>
  <si>
    <t xml:space="preserve">охотничье угодье "Безымянское" </t>
  </si>
  <si>
    <t xml:space="preserve"> охотничье угодье "Отрадненское"</t>
  </si>
  <si>
    <t>охотничье угодье "Деминское"</t>
  </si>
  <si>
    <t>охотничье угодье "Новоаннинское"</t>
  </si>
  <si>
    <t xml:space="preserve"> охотничье угодье "Панфиловское"</t>
  </si>
  <si>
    <t>7.4.</t>
  </si>
  <si>
    <t>охотничье угодье "Нижнегнутовское"</t>
  </si>
  <si>
    <t>охотничье угодье "Соцкое"</t>
  </si>
  <si>
    <t>1.2.</t>
  </si>
  <si>
    <t>3.4.</t>
  </si>
  <si>
    <t>4.7.</t>
  </si>
  <si>
    <t>4.8.</t>
  </si>
  <si>
    <t>6.5.</t>
  </si>
  <si>
    <t>3.3.</t>
  </si>
  <si>
    <t>Жирновское общедоступное охотничье угодье</t>
  </si>
  <si>
    <t>охотничье угодье "Жирновское"</t>
  </si>
  <si>
    <t>2.3.</t>
  </si>
  <si>
    <t>Киквидзенское общедоступное охотничье угодье</t>
  </si>
  <si>
    <t>Кумылженское общедоступное охотничье угодье</t>
  </si>
  <si>
    <t xml:space="preserve">Ленинское общедоступное охотничье угодье </t>
  </si>
  <si>
    <t>Михайловское общедоступное охотничье угодье</t>
  </si>
  <si>
    <t>Новоаннинское общедоступное охотничье угодье 1</t>
  </si>
  <si>
    <t>Новоаннинское общедоступное охотничье угодье 2</t>
  </si>
  <si>
    <t>7.5.</t>
  </si>
  <si>
    <t>7.6.</t>
  </si>
  <si>
    <t>охотничье угодье "Михайловское"</t>
  </si>
  <si>
    <t>Даниловский муниципальный район</t>
  </si>
  <si>
    <t>охотничье угодье "Березовское"</t>
  </si>
  <si>
    <t>охотничье угодье "Островское"</t>
  </si>
  <si>
    <t>Камышинский муниципальный район</t>
  </si>
  <si>
    <t>охотничье угодье  "Александровское"</t>
  </si>
  <si>
    <t>охотничье угодье "Белогорское"</t>
  </si>
  <si>
    <t>охотничье угодье  "Добринское"</t>
  </si>
  <si>
    <t>охотничье угодье "Костаревское"</t>
  </si>
  <si>
    <t>охотничье угодье "Терновское"</t>
  </si>
  <si>
    <t>охотничье угодье  "Щербатовское"</t>
  </si>
  <si>
    <t xml:space="preserve">Камышинское общедоступное охотничье угодье </t>
  </si>
  <si>
    <t>Суровикинский муниципальный район</t>
  </si>
  <si>
    <t>охотничье угодье  "Верхнечирское"</t>
  </si>
  <si>
    <t>охотничье угодье  "Нижнечирское"</t>
  </si>
  <si>
    <t>Суровикинское общедоступное охотничье угодье</t>
  </si>
  <si>
    <t xml:space="preserve">Алексеевский муниципальный район </t>
  </si>
  <si>
    <t>охотничье угодье "Алексеевское"</t>
  </si>
  <si>
    <t>охотничье угодье  "Аржановское"</t>
  </si>
  <si>
    <t>Алексеевское общедоступное охотничье угодье</t>
  </si>
  <si>
    <t>Даниловское общедоступное охотничье угодье</t>
  </si>
  <si>
    <t>2.4.</t>
  </si>
  <si>
    <t>7.7.</t>
  </si>
  <si>
    <t>7.8.</t>
  </si>
  <si>
    <t>8.4.</t>
  </si>
  <si>
    <t>8.5.</t>
  </si>
  <si>
    <t>9.</t>
  </si>
  <si>
    <t>9.1.</t>
  </si>
  <si>
    <t>9.2.</t>
  </si>
  <si>
    <t>9.3.</t>
  </si>
  <si>
    <t>9.4.</t>
  </si>
  <si>
    <t>9.5.</t>
  </si>
  <si>
    <t>10.</t>
  </si>
  <si>
    <t>10.1.</t>
  </si>
  <si>
    <t>10.2.</t>
  </si>
  <si>
    <t>10.3.</t>
  </si>
  <si>
    <t>11.</t>
  </si>
  <si>
    <t>11.2.</t>
  </si>
  <si>
    <t>11.1.</t>
  </si>
  <si>
    <t xml:space="preserve">Проект квот добычи охотничьих ресурсов </t>
  </si>
  <si>
    <t>Наименование муниципальных образований (районы, округа), охотничьих угодий, иных территорий</t>
  </si>
  <si>
    <t>Всего</t>
  </si>
  <si>
    <t>в % от  численности</t>
  </si>
  <si>
    <t>объем добычи для КМНС</t>
  </si>
  <si>
    <t>самцы с неокостеневшими рогами (пантами)</t>
  </si>
  <si>
    <t>до 1 года</t>
  </si>
  <si>
    <t>взрослые животные (старше 1 года)</t>
  </si>
  <si>
    <t>в том числе:</t>
  </si>
  <si>
    <t>освоение квоты, %</t>
  </si>
  <si>
    <t>Фактическая добыча, особей</t>
  </si>
  <si>
    <t>Утвержденная квота добычи, особей</t>
  </si>
  <si>
    <t>в % от численности</t>
  </si>
  <si>
    <t>Устанавливаемая квота добычи, особей</t>
  </si>
  <si>
    <t>Предстоящий год</t>
  </si>
  <si>
    <t>Предыдущий год</t>
  </si>
  <si>
    <t>Субъект Российской Федерации: Волгоградская область</t>
  </si>
  <si>
    <t>Числен-ность благород-ного оленя, от которой устанавли-валась квота (объем) добычи, особей</t>
  </si>
  <si>
    <t>Макси-мально возможная квота (объем) добычи, особей</t>
  </si>
  <si>
    <t>без разделения по половому признаку</t>
  </si>
  <si>
    <t>Вид охотничьих ресурсов: благородный олень</t>
  </si>
  <si>
    <t>охотничье угодье "Тракторозаводское"</t>
  </si>
  <si>
    <t>Государственный охотничий заказник "Куланинский"</t>
  </si>
  <si>
    <t>11.3.</t>
  </si>
  <si>
    <t>Площадь категорий среды обитания охотничьих ресурсов охотничьего угодья, иной территории на которую определялась численность благородного оленя, тыс.га</t>
  </si>
  <si>
    <t>в том числе для КМНС, особей</t>
  </si>
  <si>
    <t>на период с 01 августа 2022 г. до 01 августа 2023 г.</t>
  </si>
  <si>
    <t>2021 г.-2022 г.</t>
  </si>
  <si>
    <t>2022 г. -2023 г.</t>
  </si>
  <si>
    <t>0\,0</t>
  </si>
  <si>
    <t>охотничье угодье "Кумылженское"</t>
  </si>
  <si>
    <t>охотничье угодье "Чернышковское"</t>
  </si>
  <si>
    <t xml:space="preserve">Плотность населения благородного оленя, рассчитанная для установления квоты добычи на период с 01.08.2022 до 01.08.2023 (особей на 1000 га категорий среды обитания, на которую определялась численность благородного оленя) </t>
  </si>
  <si>
    <t>охотничье угодье "Кувшиновское"</t>
  </si>
  <si>
    <t xml:space="preserve">Государственный охотничий заказник "Кумылженский" </t>
  </si>
  <si>
    <t xml:space="preserve">Государственный охотничий заказник "Раздорский" 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</si>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</sst>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/>
    </xf>
    <xf numFmtId="172" fontId="56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2" fontId="56" fillId="33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16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16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14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4" fillId="33" borderId="0" xfId="0" applyFont="1" applyFill="1" applyBorder="1" applyAlignment="1">
      <alignment wrapText="1"/>
    </xf>
    <xf numFmtId="0" fontId="57" fillId="0" borderId="0" xfId="0" applyFont="1" applyAlignment="1">
      <alignment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 wrapText="1"/>
    </xf>
    <xf numFmtId="0" fontId="29" fillId="0" borderId="0" xfId="0" applyFont="1" applyAlignment="1">
      <alignment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57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45"/>
  <sheetViews>
    <sheetView tabSelected="1" view="pageBreakPreview" zoomScale="110" zoomScaleSheetLayoutView="110" workbookViewId="0" topLeftCell="A7">
      <selection activeCell="K17" sqref="K17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8.421875" style="0" customWidth="1"/>
    <col min="4" max="4" width="4.7109375" style="0" customWidth="1"/>
    <col min="5" max="5" width="4.28125" style="0" customWidth="1"/>
    <col min="6" max="6" width="8.00390625" style="0" customWidth="1"/>
    <col min="7" max="7" width="4.57421875" style="0" customWidth="1"/>
    <col min="8" max="8" width="4.421875" style="0" customWidth="1"/>
    <col min="9" max="9" width="3.00390625" style="0" customWidth="1"/>
    <col min="10" max="10" width="4.140625" style="0" customWidth="1"/>
    <col min="11" max="11" width="3.7109375" style="0" customWidth="1"/>
    <col min="12" max="12" width="4.28125" style="0" customWidth="1"/>
    <col min="13" max="13" width="3.7109375" style="0" customWidth="1"/>
    <col min="14" max="14" width="0.9921875" style="0" hidden="1" customWidth="1"/>
    <col min="15" max="15" width="0.13671875" style="0" hidden="1" customWidth="1"/>
    <col min="16" max="16" width="4.28125" style="0" customWidth="1"/>
    <col min="17" max="17" width="4.57421875" style="0" customWidth="1"/>
    <col min="18" max="18" width="3.57421875" style="0" customWidth="1"/>
    <col min="19" max="19" width="3.8515625" style="0" customWidth="1"/>
    <col min="20" max="20" width="5.00390625" style="0" customWidth="1"/>
    <col min="21" max="21" width="5.28125" style="0" customWidth="1"/>
    <col min="22" max="22" width="3.7109375" style="0" customWidth="1"/>
    <col min="23" max="23" width="4.8515625" style="0" customWidth="1"/>
    <col min="24" max="24" width="4.28125" style="0" customWidth="1"/>
    <col min="25" max="25" width="3.421875" style="0" customWidth="1"/>
    <col min="26" max="26" width="4.421875" style="0" customWidth="1"/>
    <col min="27" max="27" width="4.8515625" style="0" customWidth="1"/>
    <col min="28" max="28" width="5.8515625" style="0" customWidth="1"/>
    <col min="29" max="29" width="6.28125" style="0" customWidth="1"/>
    <col min="30" max="30" width="4.57421875" style="0" customWidth="1"/>
  </cols>
  <sheetData>
    <row r="1" spans="26:30" ht="14.25">
      <c r="Z1" s="92" t="s">
        <v>155</v>
      </c>
      <c r="AA1" s="93"/>
      <c r="AB1" s="93"/>
      <c r="AC1" s="93"/>
      <c r="AD1" s="93"/>
    </row>
    <row r="2" spans="1:62" ht="15" customHeight="1">
      <c r="A2" s="78" t="s">
        <v>119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8">
      <c r="A3" s="79" t="s">
        <v>145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8">
      <c r="A4" s="16"/>
      <c r="B4" s="79" t="s">
        <v>135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8">
      <c r="A5" s="18"/>
      <c r="B5" s="81" t="s">
        <v>139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19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8.25" customHeight="1">
      <c r="A6" s="20"/>
      <c r="B6" s="20"/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8" customHeight="1">
      <c r="A7" s="63" t="s">
        <v>0</v>
      </c>
      <c r="B7" s="63" t="s">
        <v>120</v>
      </c>
      <c r="C7" s="64" t="s">
        <v>143</v>
      </c>
      <c r="D7" s="63" t="s">
        <v>136</v>
      </c>
      <c r="E7" s="66"/>
      <c r="F7" s="61" t="s">
        <v>151</v>
      </c>
      <c r="G7" s="63" t="s">
        <v>134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3" t="s">
        <v>133</v>
      </c>
      <c r="W7" s="63"/>
      <c r="X7" s="63"/>
      <c r="Y7" s="63"/>
      <c r="Z7" s="63"/>
      <c r="AA7" s="63"/>
      <c r="AB7" s="63"/>
      <c r="AC7" s="63"/>
      <c r="AD7" s="6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20.25" customHeight="1">
      <c r="A8" s="66"/>
      <c r="B8" s="66"/>
      <c r="C8" s="69"/>
      <c r="D8" s="66"/>
      <c r="E8" s="66"/>
      <c r="F8" s="62"/>
      <c r="G8" s="63" t="s">
        <v>130</v>
      </c>
      <c r="H8" s="63"/>
      <c r="I8" s="63"/>
      <c r="J8" s="63"/>
      <c r="K8" s="63"/>
      <c r="L8" s="63"/>
      <c r="M8" s="63"/>
      <c r="N8" s="24"/>
      <c r="O8" s="24"/>
      <c r="P8" s="63" t="s">
        <v>129</v>
      </c>
      <c r="Q8" s="63"/>
      <c r="R8" s="63"/>
      <c r="S8" s="63"/>
      <c r="T8" s="63"/>
      <c r="U8" s="63"/>
      <c r="V8" s="63" t="s">
        <v>137</v>
      </c>
      <c r="W8" s="63"/>
      <c r="X8" s="63" t="s">
        <v>132</v>
      </c>
      <c r="Y8" s="63"/>
      <c r="Z8" s="63"/>
      <c r="AA8" s="63"/>
      <c r="AB8" s="63"/>
      <c r="AC8" s="63"/>
      <c r="AD8" s="6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20.25" customHeight="1">
      <c r="A9" s="66"/>
      <c r="B9" s="66"/>
      <c r="C9" s="69"/>
      <c r="D9" s="66"/>
      <c r="E9" s="66"/>
      <c r="F9" s="62"/>
      <c r="G9" s="64" t="s">
        <v>121</v>
      </c>
      <c r="H9" s="64" t="s">
        <v>122</v>
      </c>
      <c r="I9" s="64" t="s">
        <v>123</v>
      </c>
      <c r="J9" s="63" t="s">
        <v>127</v>
      </c>
      <c r="K9" s="63"/>
      <c r="L9" s="63"/>
      <c r="M9" s="63"/>
      <c r="N9" s="24"/>
      <c r="O9" s="24"/>
      <c r="P9" s="67" t="s">
        <v>121</v>
      </c>
      <c r="Q9" s="63" t="s">
        <v>127</v>
      </c>
      <c r="R9" s="63"/>
      <c r="S9" s="63"/>
      <c r="T9" s="63"/>
      <c r="U9" s="67" t="s">
        <v>128</v>
      </c>
      <c r="V9" s="63"/>
      <c r="W9" s="63"/>
      <c r="X9" s="61" t="s">
        <v>121</v>
      </c>
      <c r="Y9" s="61" t="s">
        <v>122</v>
      </c>
      <c r="Z9" s="61" t="s">
        <v>144</v>
      </c>
      <c r="AA9" s="63" t="s">
        <v>127</v>
      </c>
      <c r="AB9" s="63"/>
      <c r="AC9" s="63"/>
      <c r="AD9" s="6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56.25" customHeight="1">
      <c r="A10" s="66"/>
      <c r="B10" s="66"/>
      <c r="C10" s="69"/>
      <c r="D10" s="66"/>
      <c r="E10" s="66"/>
      <c r="F10" s="62"/>
      <c r="G10" s="65"/>
      <c r="H10" s="65"/>
      <c r="I10" s="65"/>
      <c r="J10" s="63" t="s">
        <v>126</v>
      </c>
      <c r="K10" s="63"/>
      <c r="L10" s="63"/>
      <c r="M10" s="24"/>
      <c r="N10" s="24"/>
      <c r="O10" s="24"/>
      <c r="P10" s="80"/>
      <c r="Q10" s="63" t="s">
        <v>126</v>
      </c>
      <c r="R10" s="63"/>
      <c r="S10" s="63"/>
      <c r="T10" s="67" t="s">
        <v>125</v>
      </c>
      <c r="U10" s="80"/>
      <c r="V10" s="63"/>
      <c r="W10" s="63"/>
      <c r="X10" s="61"/>
      <c r="Y10" s="61"/>
      <c r="Z10" s="61"/>
      <c r="AA10" s="63" t="s">
        <v>126</v>
      </c>
      <c r="AB10" s="63"/>
      <c r="AC10" s="63"/>
      <c r="AD10" s="67" t="s">
        <v>125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59.75" customHeight="1">
      <c r="A11" s="66"/>
      <c r="B11" s="66"/>
      <c r="C11" s="69"/>
      <c r="D11" s="25" t="s">
        <v>146</v>
      </c>
      <c r="E11" s="25" t="s">
        <v>147</v>
      </c>
      <c r="F11" s="62"/>
      <c r="G11" s="65"/>
      <c r="H11" s="65"/>
      <c r="I11" s="65"/>
      <c r="J11" s="26" t="s">
        <v>1</v>
      </c>
      <c r="K11" s="26" t="s">
        <v>124</v>
      </c>
      <c r="L11" s="26" t="s">
        <v>138</v>
      </c>
      <c r="M11" s="26" t="s">
        <v>125</v>
      </c>
      <c r="N11" s="24"/>
      <c r="O11" s="24"/>
      <c r="P11" s="68"/>
      <c r="Q11" s="25" t="s">
        <v>1</v>
      </c>
      <c r="R11" s="25" t="s">
        <v>124</v>
      </c>
      <c r="S11" s="25" t="s">
        <v>138</v>
      </c>
      <c r="T11" s="68"/>
      <c r="U11" s="68"/>
      <c r="V11" s="26" t="s">
        <v>121</v>
      </c>
      <c r="W11" s="26" t="s">
        <v>131</v>
      </c>
      <c r="X11" s="62"/>
      <c r="Y11" s="62"/>
      <c r="Z11" s="62"/>
      <c r="AA11" s="25" t="s">
        <v>1</v>
      </c>
      <c r="AB11" s="25" t="s">
        <v>124</v>
      </c>
      <c r="AC11" s="25" t="s">
        <v>138</v>
      </c>
      <c r="AD11" s="6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/>
      <c r="O12" s="15"/>
      <c r="P12" s="15">
        <v>14</v>
      </c>
      <c r="Q12" s="15">
        <v>15</v>
      </c>
      <c r="R12" s="15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5">
        <v>22</v>
      </c>
      <c r="Y12" s="15">
        <v>23</v>
      </c>
      <c r="Z12" s="15">
        <v>24</v>
      </c>
      <c r="AA12" s="15">
        <v>25</v>
      </c>
      <c r="AB12" s="15">
        <v>26</v>
      </c>
      <c r="AC12" s="15">
        <v>27</v>
      </c>
      <c r="AD12" s="15">
        <v>28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33.75" customHeight="1">
      <c r="A13" s="56" t="s">
        <v>10</v>
      </c>
      <c r="B13" s="56" t="s">
        <v>96</v>
      </c>
      <c r="C13" s="55"/>
      <c r="D13" s="47">
        <f>D14+D15+D16</f>
        <v>11</v>
      </c>
      <c r="E13" s="47">
        <f>E14+E15+E16</f>
        <v>20</v>
      </c>
      <c r="F13" s="57"/>
      <c r="G13" s="45">
        <f>J13+K13+L13+M13</f>
        <v>0</v>
      </c>
      <c r="H13" s="58">
        <f>G13/D13*100</f>
        <v>0</v>
      </c>
      <c r="I13" s="47">
        <v>0</v>
      </c>
      <c r="J13" s="47">
        <f>J14+J15+J16</f>
        <v>0</v>
      </c>
      <c r="K13" s="47">
        <f aca="true" t="shared" si="0" ref="K13:AD13">K14+K15+K16</f>
        <v>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0</v>
      </c>
      <c r="P13" s="47">
        <f>Q13+R13+S13+T13</f>
        <v>0</v>
      </c>
      <c r="Q13" s="47">
        <f t="shared" si="0"/>
        <v>0</v>
      </c>
      <c r="R13" s="47">
        <f t="shared" si="0"/>
        <v>0</v>
      </c>
      <c r="S13" s="47">
        <f t="shared" si="0"/>
        <v>0</v>
      </c>
      <c r="T13" s="47">
        <f t="shared" si="0"/>
        <v>0</v>
      </c>
      <c r="U13" s="58">
        <v>0</v>
      </c>
      <c r="V13" s="48">
        <f>V14+V15+V16</f>
        <v>1</v>
      </c>
      <c r="W13" s="58">
        <f>V13/E13*100</f>
        <v>5</v>
      </c>
      <c r="X13" s="47">
        <f>X14+X15+X16</f>
        <v>0</v>
      </c>
      <c r="Y13" s="58">
        <f>X13/E13*100</f>
        <v>0</v>
      </c>
      <c r="Z13" s="47">
        <f t="shared" si="0"/>
        <v>0</v>
      </c>
      <c r="AA13" s="47">
        <f t="shared" si="0"/>
        <v>0</v>
      </c>
      <c r="AB13" s="47">
        <f t="shared" si="0"/>
        <v>0</v>
      </c>
      <c r="AC13" s="47">
        <f t="shared" si="0"/>
        <v>0</v>
      </c>
      <c r="AD13" s="47">
        <f t="shared" si="0"/>
        <v>0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20.25" customHeight="1">
      <c r="A14" s="43" t="s">
        <v>39</v>
      </c>
      <c r="B14" s="43" t="s">
        <v>97</v>
      </c>
      <c r="C14" s="55">
        <v>19.859</v>
      </c>
      <c r="D14" s="15">
        <v>11</v>
      </c>
      <c r="E14" s="15">
        <v>20</v>
      </c>
      <c r="F14" s="44">
        <f aca="true" t="shared" si="1" ref="F14:F35">E14/C14</f>
        <v>1.007100055390503</v>
      </c>
      <c r="G14" s="45">
        <f aca="true" t="shared" si="2" ref="G14:G70">J14+K14+L14+M14</f>
        <v>0</v>
      </c>
      <c r="H14" s="46">
        <f>G14/D14*100</f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/>
      <c r="P14" s="47">
        <f aca="true" t="shared" si="3" ref="P14:P70">Q14+R14+S14+T14</f>
        <v>0</v>
      </c>
      <c r="Q14" s="15">
        <v>0</v>
      </c>
      <c r="R14" s="15">
        <v>0</v>
      </c>
      <c r="S14" s="15">
        <v>0</v>
      </c>
      <c r="T14" s="15">
        <v>0</v>
      </c>
      <c r="U14" s="46">
        <v>0</v>
      </c>
      <c r="V14" s="48">
        <v>1</v>
      </c>
      <c r="W14" s="46">
        <f>V14/E14*100</f>
        <v>5</v>
      </c>
      <c r="X14" s="47">
        <f>AA14+AB14+AC14+AD14</f>
        <v>0</v>
      </c>
      <c r="Y14" s="46">
        <f>X14/E14*100</f>
        <v>0</v>
      </c>
      <c r="Z14" s="15">
        <v>0</v>
      </c>
      <c r="AA14" s="15"/>
      <c r="AB14" s="15"/>
      <c r="AC14" s="15"/>
      <c r="AD14" s="15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26.25" customHeight="1">
      <c r="A15" s="43" t="s">
        <v>63</v>
      </c>
      <c r="B15" s="43" t="s">
        <v>98</v>
      </c>
      <c r="C15" s="55">
        <v>115.6</v>
      </c>
      <c r="D15" s="15">
        <v>0</v>
      </c>
      <c r="E15" s="15">
        <v>0</v>
      </c>
      <c r="F15" s="44">
        <f t="shared" si="1"/>
        <v>0</v>
      </c>
      <c r="G15" s="45">
        <f t="shared" si="2"/>
        <v>0</v>
      </c>
      <c r="H15" s="46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/>
      <c r="P15" s="47">
        <f t="shared" si="3"/>
        <v>0</v>
      </c>
      <c r="Q15" s="15">
        <v>0</v>
      </c>
      <c r="R15" s="15">
        <v>0</v>
      </c>
      <c r="S15" s="15">
        <v>0</v>
      </c>
      <c r="T15" s="15">
        <v>0</v>
      </c>
      <c r="U15" s="46">
        <v>0</v>
      </c>
      <c r="V15" s="48">
        <v>0</v>
      </c>
      <c r="W15" s="46">
        <v>0</v>
      </c>
      <c r="X15" s="47">
        <f aca="true" t="shared" si="4" ref="X15:X70">AA15+AB15+AC15+AD15</f>
        <v>0</v>
      </c>
      <c r="Y15" s="46">
        <v>0</v>
      </c>
      <c r="Z15" s="15">
        <v>0</v>
      </c>
      <c r="AA15" s="15"/>
      <c r="AB15" s="15"/>
      <c r="AC15" s="15"/>
      <c r="AD15" s="1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31.5" customHeight="1">
      <c r="A16" s="43" t="s">
        <v>11</v>
      </c>
      <c r="B16" s="94" t="s">
        <v>99</v>
      </c>
      <c r="C16" s="55">
        <v>10.1</v>
      </c>
      <c r="D16" s="15">
        <v>0</v>
      </c>
      <c r="E16" s="15">
        <v>0</v>
      </c>
      <c r="F16" s="44">
        <f t="shared" si="1"/>
        <v>0</v>
      </c>
      <c r="G16" s="45">
        <f t="shared" si="2"/>
        <v>0</v>
      </c>
      <c r="H16" s="46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/>
      <c r="P16" s="47">
        <f t="shared" si="3"/>
        <v>0</v>
      </c>
      <c r="Q16" s="15">
        <v>0</v>
      </c>
      <c r="R16" s="15">
        <v>0</v>
      </c>
      <c r="S16" s="15">
        <v>0</v>
      </c>
      <c r="T16" s="15">
        <v>0</v>
      </c>
      <c r="U16" s="46">
        <v>0</v>
      </c>
      <c r="V16" s="48">
        <v>0</v>
      </c>
      <c r="W16" s="46">
        <v>0</v>
      </c>
      <c r="X16" s="47">
        <f t="shared" si="4"/>
        <v>0</v>
      </c>
      <c r="Y16" s="46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36" customHeight="1">
      <c r="A17" s="56" t="s">
        <v>12</v>
      </c>
      <c r="B17" s="56" t="s">
        <v>81</v>
      </c>
      <c r="C17" s="55"/>
      <c r="D17" s="47">
        <f>D18+D19+D20+D21</f>
        <v>14</v>
      </c>
      <c r="E17" s="47">
        <f>E18+E19+E20+E21</f>
        <v>12</v>
      </c>
      <c r="F17" s="57"/>
      <c r="G17" s="45">
        <f t="shared" si="2"/>
        <v>0</v>
      </c>
      <c r="H17" s="58">
        <f>G17/D17*100</f>
        <v>0</v>
      </c>
      <c r="I17" s="47">
        <v>0</v>
      </c>
      <c r="J17" s="47">
        <f>J18+J19+J20+J21</f>
        <v>0</v>
      </c>
      <c r="K17" s="47">
        <f aca="true" t="shared" si="5" ref="K17:AD17">K18+K19+K20+K21</f>
        <v>0</v>
      </c>
      <c r="L17" s="47">
        <f t="shared" si="5"/>
        <v>0</v>
      </c>
      <c r="M17" s="47">
        <f t="shared" si="5"/>
        <v>0</v>
      </c>
      <c r="N17" s="47">
        <f t="shared" si="5"/>
        <v>0</v>
      </c>
      <c r="O17" s="47">
        <f t="shared" si="5"/>
        <v>0</v>
      </c>
      <c r="P17" s="47">
        <f t="shared" si="3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47">
        <f t="shared" si="5"/>
        <v>0</v>
      </c>
      <c r="U17" s="58">
        <v>0</v>
      </c>
      <c r="V17" s="48">
        <f>V18+V19+V20+V21</f>
        <v>0</v>
      </c>
      <c r="W17" s="58">
        <f>V17/E17*100</f>
        <v>0</v>
      </c>
      <c r="X17" s="47">
        <f>X18+X19+X20+X21</f>
        <v>0</v>
      </c>
      <c r="Y17" s="58">
        <f>X17/E17*100</f>
        <v>0</v>
      </c>
      <c r="Z17" s="47">
        <v>0</v>
      </c>
      <c r="AA17" s="47">
        <f t="shared" si="5"/>
        <v>0</v>
      </c>
      <c r="AB17" s="47">
        <f t="shared" si="5"/>
        <v>0</v>
      </c>
      <c r="AC17" s="47">
        <f t="shared" si="5"/>
        <v>0</v>
      </c>
      <c r="AD17" s="47">
        <f t="shared" si="5"/>
        <v>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24" customHeight="1">
      <c r="A18" s="43" t="s">
        <v>13</v>
      </c>
      <c r="B18" s="43" t="s">
        <v>82</v>
      </c>
      <c r="C18" s="55">
        <v>9.727</v>
      </c>
      <c r="D18" s="15">
        <v>14</v>
      </c>
      <c r="E18" s="15">
        <v>12</v>
      </c>
      <c r="F18" s="44">
        <f t="shared" si="1"/>
        <v>1.2336794489565128</v>
      </c>
      <c r="G18" s="45">
        <f t="shared" si="2"/>
        <v>0</v>
      </c>
      <c r="H18" s="46">
        <f>G18/D18*100</f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/>
      <c r="O18" s="15"/>
      <c r="P18" s="47">
        <f t="shared" si="3"/>
        <v>0</v>
      </c>
      <c r="Q18" s="15">
        <v>0</v>
      </c>
      <c r="R18" s="15">
        <v>0</v>
      </c>
      <c r="S18" s="15">
        <v>0</v>
      </c>
      <c r="T18" s="15">
        <v>0</v>
      </c>
      <c r="U18" s="46">
        <v>0</v>
      </c>
      <c r="V18" s="48">
        <v>0</v>
      </c>
      <c r="W18" s="46">
        <f>V18/E18*100</f>
        <v>0</v>
      </c>
      <c r="X18" s="47">
        <f t="shared" si="4"/>
        <v>0</v>
      </c>
      <c r="Y18" s="46">
        <f>X18/E18*100</f>
        <v>0</v>
      </c>
      <c r="Z18" s="15">
        <v>0</v>
      </c>
      <c r="AA18" s="15"/>
      <c r="AB18" s="15"/>
      <c r="AC18" s="15"/>
      <c r="AD18" s="15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32.25" customHeight="1">
      <c r="A19" s="43" t="s">
        <v>14</v>
      </c>
      <c r="B19" s="43" t="s">
        <v>152</v>
      </c>
      <c r="C19" s="55">
        <v>99.48</v>
      </c>
      <c r="D19" s="15">
        <v>0</v>
      </c>
      <c r="E19" s="15">
        <v>0</v>
      </c>
      <c r="F19" s="44">
        <f t="shared" si="1"/>
        <v>0</v>
      </c>
      <c r="G19" s="45">
        <f t="shared" si="2"/>
        <v>0</v>
      </c>
      <c r="H19" s="46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/>
      <c r="O19" s="15"/>
      <c r="P19" s="47">
        <f t="shared" si="3"/>
        <v>0</v>
      </c>
      <c r="Q19" s="15">
        <v>0</v>
      </c>
      <c r="R19" s="15">
        <v>0</v>
      </c>
      <c r="S19" s="15">
        <v>0</v>
      </c>
      <c r="T19" s="15">
        <v>0</v>
      </c>
      <c r="U19" s="46">
        <v>0</v>
      </c>
      <c r="V19" s="48">
        <v>0</v>
      </c>
      <c r="W19" s="46">
        <v>0</v>
      </c>
      <c r="X19" s="47">
        <f t="shared" si="4"/>
        <v>0</v>
      </c>
      <c r="Y19" s="46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26.25" customHeight="1">
      <c r="A20" s="43" t="s">
        <v>71</v>
      </c>
      <c r="B20" s="43" t="s">
        <v>83</v>
      </c>
      <c r="C20" s="55">
        <v>52.3</v>
      </c>
      <c r="D20" s="15">
        <v>0</v>
      </c>
      <c r="E20" s="15">
        <v>0</v>
      </c>
      <c r="F20" s="44">
        <f t="shared" si="1"/>
        <v>0</v>
      </c>
      <c r="G20" s="45">
        <f t="shared" si="2"/>
        <v>0</v>
      </c>
      <c r="H20" s="46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/>
      <c r="O20" s="15"/>
      <c r="P20" s="47">
        <f t="shared" si="3"/>
        <v>0</v>
      </c>
      <c r="Q20" s="15">
        <v>0</v>
      </c>
      <c r="R20" s="15">
        <v>0</v>
      </c>
      <c r="S20" s="15">
        <v>0</v>
      </c>
      <c r="T20" s="15">
        <v>0</v>
      </c>
      <c r="U20" s="46">
        <v>0</v>
      </c>
      <c r="V20" s="48">
        <v>0</v>
      </c>
      <c r="W20" s="46">
        <v>0</v>
      </c>
      <c r="X20" s="47">
        <f t="shared" si="4"/>
        <v>0</v>
      </c>
      <c r="Y20" s="46">
        <v>0</v>
      </c>
      <c r="Z20" s="15">
        <v>0</v>
      </c>
      <c r="AA20" s="15"/>
      <c r="AB20" s="15"/>
      <c r="AC20" s="15"/>
      <c r="AD20" s="1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4" ht="33.75" customHeight="1">
      <c r="A21" s="43" t="s">
        <v>101</v>
      </c>
      <c r="B21" s="43" t="s">
        <v>100</v>
      </c>
      <c r="C21" s="55">
        <v>37.04</v>
      </c>
      <c r="D21" s="15">
        <v>0</v>
      </c>
      <c r="E21" s="15">
        <v>0</v>
      </c>
      <c r="F21" s="44">
        <f t="shared" si="1"/>
        <v>0</v>
      </c>
      <c r="G21" s="45">
        <f t="shared" si="2"/>
        <v>0</v>
      </c>
      <c r="H21" s="4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/>
      <c r="P21" s="47">
        <f t="shared" si="3"/>
        <v>0</v>
      </c>
      <c r="Q21" s="15">
        <v>0</v>
      </c>
      <c r="R21" s="15">
        <v>0</v>
      </c>
      <c r="S21" s="15">
        <v>0</v>
      </c>
      <c r="T21" s="15">
        <v>0</v>
      </c>
      <c r="U21" s="46">
        <v>0</v>
      </c>
      <c r="V21" s="48">
        <v>0</v>
      </c>
      <c r="W21" s="46">
        <v>0</v>
      </c>
      <c r="X21" s="47">
        <f t="shared" si="4"/>
        <v>0</v>
      </c>
      <c r="Y21" s="46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33" customHeight="1">
      <c r="A22" s="56" t="s">
        <v>15</v>
      </c>
      <c r="B22" s="56" t="s">
        <v>2</v>
      </c>
      <c r="C22" s="55"/>
      <c r="D22" s="47">
        <f>D23+D24+D25+D26</f>
        <v>48</v>
      </c>
      <c r="E22" s="47">
        <f>E23+E24+E25+E26</f>
        <v>48</v>
      </c>
      <c r="F22" s="57"/>
      <c r="G22" s="45">
        <f t="shared" si="2"/>
        <v>0</v>
      </c>
      <c r="H22" s="58">
        <f>G22/D22*100</f>
        <v>0</v>
      </c>
      <c r="I22" s="47">
        <v>0</v>
      </c>
      <c r="J22" s="47">
        <f>J23+J24+J25+J26</f>
        <v>0</v>
      </c>
      <c r="K22" s="47">
        <f aca="true" t="shared" si="6" ref="K22:AD22">K23+K24+K25+K26</f>
        <v>0</v>
      </c>
      <c r="L22" s="47">
        <f t="shared" si="6"/>
        <v>0</v>
      </c>
      <c r="M22" s="47">
        <f t="shared" si="6"/>
        <v>0</v>
      </c>
      <c r="N22" s="47">
        <f t="shared" si="6"/>
        <v>0</v>
      </c>
      <c r="O22" s="47">
        <f t="shared" si="6"/>
        <v>0</v>
      </c>
      <c r="P22" s="47">
        <f t="shared" si="3"/>
        <v>0</v>
      </c>
      <c r="Q22" s="47">
        <f t="shared" si="6"/>
        <v>0</v>
      </c>
      <c r="R22" s="47">
        <f t="shared" si="6"/>
        <v>0</v>
      </c>
      <c r="S22" s="47">
        <f t="shared" si="6"/>
        <v>0</v>
      </c>
      <c r="T22" s="47">
        <f t="shared" si="6"/>
        <v>0</v>
      </c>
      <c r="U22" s="58">
        <v>0</v>
      </c>
      <c r="V22" s="48">
        <f>V23+V24+V25+V26</f>
        <v>2</v>
      </c>
      <c r="W22" s="58">
        <f>V22/E22*100</f>
        <v>4.166666666666666</v>
      </c>
      <c r="X22" s="47">
        <f>X23+X24+X25+X26</f>
        <v>0</v>
      </c>
      <c r="Y22" s="58">
        <f>X22/E22*100</f>
        <v>0</v>
      </c>
      <c r="Z22" s="47">
        <v>0</v>
      </c>
      <c r="AA22" s="47">
        <f t="shared" si="6"/>
        <v>0</v>
      </c>
      <c r="AB22" s="47">
        <f t="shared" si="6"/>
        <v>0</v>
      </c>
      <c r="AC22" s="47">
        <f t="shared" si="6"/>
        <v>0</v>
      </c>
      <c r="AD22" s="47">
        <f t="shared" si="6"/>
        <v>0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24" customHeight="1">
      <c r="A23" s="52" t="s">
        <v>16</v>
      </c>
      <c r="B23" s="43" t="s">
        <v>42</v>
      </c>
      <c r="C23" s="55">
        <v>8.65</v>
      </c>
      <c r="D23" s="15">
        <v>33</v>
      </c>
      <c r="E23" s="15">
        <v>28</v>
      </c>
      <c r="F23" s="44">
        <f t="shared" si="1"/>
        <v>3.236994219653179</v>
      </c>
      <c r="G23" s="45">
        <f t="shared" si="2"/>
        <v>0</v>
      </c>
      <c r="H23" s="46">
        <f>G23/D23*100</f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/>
      <c r="P23" s="47">
        <f t="shared" si="3"/>
        <v>0</v>
      </c>
      <c r="Q23" s="15">
        <v>0</v>
      </c>
      <c r="R23" s="15">
        <v>0</v>
      </c>
      <c r="S23" s="15">
        <v>0</v>
      </c>
      <c r="T23" s="15">
        <v>0</v>
      </c>
      <c r="U23" s="46">
        <v>0</v>
      </c>
      <c r="V23" s="48">
        <v>1</v>
      </c>
      <c r="W23" s="46">
        <f>V23/E23*100</f>
        <v>3.571428571428571</v>
      </c>
      <c r="X23" s="47">
        <f t="shared" si="4"/>
        <v>0</v>
      </c>
      <c r="Y23" s="46">
        <f>X23/E23*100</f>
        <v>0</v>
      </c>
      <c r="Z23" s="15">
        <v>0</v>
      </c>
      <c r="AA23" s="15"/>
      <c r="AB23" s="15"/>
      <c r="AC23" s="15"/>
      <c r="AD23" s="15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20.25" customHeight="1">
      <c r="A24" s="43" t="s">
        <v>17</v>
      </c>
      <c r="B24" s="43" t="s">
        <v>43</v>
      </c>
      <c r="C24" s="55">
        <v>61.173</v>
      </c>
      <c r="D24" s="15">
        <v>0</v>
      </c>
      <c r="E24" s="15">
        <v>0</v>
      </c>
      <c r="F24" s="44">
        <f t="shared" si="1"/>
        <v>0</v>
      </c>
      <c r="G24" s="45">
        <f t="shared" si="2"/>
        <v>0</v>
      </c>
      <c r="H24" s="4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/>
      <c r="O24" s="15"/>
      <c r="P24" s="47">
        <f t="shared" si="3"/>
        <v>0</v>
      </c>
      <c r="Q24" s="15">
        <v>0</v>
      </c>
      <c r="R24" s="15">
        <v>0</v>
      </c>
      <c r="S24" s="15">
        <v>0</v>
      </c>
      <c r="T24" s="15">
        <v>0</v>
      </c>
      <c r="U24" s="46">
        <v>0</v>
      </c>
      <c r="V24" s="48">
        <v>0</v>
      </c>
      <c r="W24" s="46">
        <v>0</v>
      </c>
      <c r="X24" s="47">
        <f t="shared" si="4"/>
        <v>0</v>
      </c>
      <c r="Y24" s="46">
        <v>0</v>
      </c>
      <c r="Z24" s="15">
        <v>0</v>
      </c>
      <c r="AA24" s="15"/>
      <c r="AB24" s="15"/>
      <c r="AC24" s="15"/>
      <c r="AD24" s="15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31.5" customHeight="1">
      <c r="A25" s="43" t="s">
        <v>68</v>
      </c>
      <c r="B25" s="43" t="s">
        <v>69</v>
      </c>
      <c r="C25" s="55">
        <v>62.49</v>
      </c>
      <c r="D25" s="15">
        <v>0</v>
      </c>
      <c r="E25" s="15">
        <v>0</v>
      </c>
      <c r="F25" s="44">
        <f t="shared" si="1"/>
        <v>0</v>
      </c>
      <c r="G25" s="45">
        <f t="shared" si="2"/>
        <v>0</v>
      </c>
      <c r="H25" s="46">
        <v>0</v>
      </c>
      <c r="I25" s="15">
        <v>0</v>
      </c>
      <c r="J25" s="15">
        <v>0</v>
      </c>
      <c r="K25" s="51">
        <v>0</v>
      </c>
      <c r="L25" s="51">
        <v>0</v>
      </c>
      <c r="M25" s="51">
        <v>0</v>
      </c>
      <c r="N25" s="51"/>
      <c r="O25" s="51"/>
      <c r="P25" s="47">
        <f t="shared" si="3"/>
        <v>0</v>
      </c>
      <c r="Q25" s="51">
        <v>0</v>
      </c>
      <c r="R25" s="51">
        <v>0</v>
      </c>
      <c r="S25" s="51">
        <v>0</v>
      </c>
      <c r="T25" s="51">
        <v>0</v>
      </c>
      <c r="U25" s="46">
        <v>0</v>
      </c>
      <c r="V25" s="48">
        <v>0</v>
      </c>
      <c r="W25" s="46">
        <v>0</v>
      </c>
      <c r="X25" s="47">
        <f t="shared" si="4"/>
        <v>0</v>
      </c>
      <c r="Y25" s="46">
        <v>0</v>
      </c>
      <c r="Z25" s="15">
        <v>0</v>
      </c>
      <c r="AA25" s="51">
        <v>0</v>
      </c>
      <c r="AB25" s="51">
        <v>0</v>
      </c>
      <c r="AC25" s="51">
        <v>0</v>
      </c>
      <c r="AD25" s="51">
        <v>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26.25" customHeight="1">
      <c r="A26" s="43" t="s">
        <v>64</v>
      </c>
      <c r="B26" s="43" t="s">
        <v>70</v>
      </c>
      <c r="C26" s="55">
        <v>6.2248</v>
      </c>
      <c r="D26" s="15">
        <v>15</v>
      </c>
      <c r="E26" s="15">
        <v>20</v>
      </c>
      <c r="F26" s="44">
        <f t="shared" si="1"/>
        <v>3.2129546330805807</v>
      </c>
      <c r="G26" s="45">
        <f t="shared" si="2"/>
        <v>0</v>
      </c>
      <c r="H26" s="46">
        <f>G26/D26*100</f>
        <v>0</v>
      </c>
      <c r="I26" s="15">
        <v>0</v>
      </c>
      <c r="J26" s="15">
        <v>0</v>
      </c>
      <c r="K26" s="51">
        <v>0</v>
      </c>
      <c r="L26" s="51">
        <v>0</v>
      </c>
      <c r="M26" s="51">
        <v>0</v>
      </c>
      <c r="N26" s="51"/>
      <c r="O26" s="51"/>
      <c r="P26" s="47">
        <f t="shared" si="3"/>
        <v>0</v>
      </c>
      <c r="Q26" s="51">
        <v>0</v>
      </c>
      <c r="R26" s="51">
        <v>0</v>
      </c>
      <c r="S26" s="51">
        <v>0</v>
      </c>
      <c r="T26" s="51">
        <v>0</v>
      </c>
      <c r="U26" s="46">
        <v>0</v>
      </c>
      <c r="V26" s="48">
        <v>1</v>
      </c>
      <c r="W26" s="46">
        <f>V26/E26*100</f>
        <v>5</v>
      </c>
      <c r="X26" s="47">
        <f t="shared" si="4"/>
        <v>0</v>
      </c>
      <c r="Y26" s="46">
        <f>X26/E26*100</f>
        <v>0</v>
      </c>
      <c r="Z26" s="15">
        <v>0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31.5" customHeight="1">
      <c r="A27" s="56" t="s">
        <v>18</v>
      </c>
      <c r="B27" s="56" t="s">
        <v>84</v>
      </c>
      <c r="C27" s="55"/>
      <c r="D27" s="47">
        <f>D28+D29+D30+D31+D32+D33+D34+D35</f>
        <v>4</v>
      </c>
      <c r="E27" s="47">
        <f>E28+E29+E30+E31+E32+E33+E34+E35</f>
        <v>0</v>
      </c>
      <c r="F27" s="57"/>
      <c r="G27" s="45">
        <f t="shared" si="2"/>
        <v>0</v>
      </c>
      <c r="H27" s="58">
        <f>G27/D27*100</f>
        <v>0</v>
      </c>
      <c r="I27" s="47">
        <v>0</v>
      </c>
      <c r="J27" s="47">
        <f>J28+J29+J30+J31+J32+J33+J34+J35</f>
        <v>0</v>
      </c>
      <c r="K27" s="47"/>
      <c r="L27" s="47">
        <f>L28+L29+L30+L31+L32+L33+L34+L35</f>
        <v>0</v>
      </c>
      <c r="M27" s="47">
        <f>M28+M29+M30+M31+M32+M33+M34+M35</f>
        <v>0</v>
      </c>
      <c r="N27" s="47"/>
      <c r="O27" s="47"/>
      <c r="P27" s="47">
        <f t="shared" si="3"/>
        <v>0</v>
      </c>
      <c r="Q27" s="47">
        <f aca="true" t="shared" si="7" ref="Q27:AC27">Q28+Q29+Q30+Q31+Q32+Q33+Q34+Q35</f>
        <v>0</v>
      </c>
      <c r="R27" s="47">
        <f t="shared" si="7"/>
        <v>0</v>
      </c>
      <c r="S27" s="47">
        <f t="shared" si="7"/>
        <v>0</v>
      </c>
      <c r="T27" s="47">
        <f t="shared" si="7"/>
        <v>0</v>
      </c>
      <c r="U27" s="58">
        <v>0</v>
      </c>
      <c r="V27" s="48">
        <f>V28+V29+V30+V31+V32+V33+V34+V35</f>
        <v>0</v>
      </c>
      <c r="W27" s="58">
        <v>0</v>
      </c>
      <c r="X27" s="47">
        <f>X28+X29+X30+X31+X32+X33+X34+X35</f>
        <v>0</v>
      </c>
      <c r="Y27" s="58">
        <v>0</v>
      </c>
      <c r="Z27" s="47">
        <v>0</v>
      </c>
      <c r="AA27" s="47">
        <f t="shared" si="7"/>
        <v>0</v>
      </c>
      <c r="AB27" s="47">
        <f t="shared" si="7"/>
        <v>0</v>
      </c>
      <c r="AC27" s="47">
        <f t="shared" si="7"/>
        <v>0</v>
      </c>
      <c r="AD27" s="47">
        <f>AD28+AD29+AD30+AD31+AD32+AD33+AD34+AD35</f>
        <v>0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9.5" customHeight="1">
      <c r="A28" s="43" t="s">
        <v>19</v>
      </c>
      <c r="B28" s="43" t="s">
        <v>85</v>
      </c>
      <c r="C28" s="55">
        <v>78.688</v>
      </c>
      <c r="D28" s="15">
        <v>4</v>
      </c>
      <c r="E28" s="15">
        <v>0</v>
      </c>
      <c r="F28" s="44">
        <f t="shared" si="1"/>
        <v>0</v>
      </c>
      <c r="G28" s="45">
        <f t="shared" si="2"/>
        <v>0</v>
      </c>
      <c r="H28" s="46">
        <f>G28/D28*100</f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/>
      <c r="O28" s="15"/>
      <c r="P28" s="47">
        <f t="shared" si="3"/>
        <v>0</v>
      </c>
      <c r="Q28" s="15">
        <v>0</v>
      </c>
      <c r="R28" s="15">
        <v>0</v>
      </c>
      <c r="S28" s="15">
        <v>0</v>
      </c>
      <c r="T28" s="15">
        <v>0</v>
      </c>
      <c r="U28" s="46">
        <v>0</v>
      </c>
      <c r="V28" s="48">
        <v>0</v>
      </c>
      <c r="W28" s="46">
        <v>0</v>
      </c>
      <c r="X28" s="47">
        <f t="shared" si="4"/>
        <v>0</v>
      </c>
      <c r="Y28" s="46" t="s">
        <v>148</v>
      </c>
      <c r="Z28" s="15">
        <v>0</v>
      </c>
      <c r="AA28" s="15"/>
      <c r="AB28" s="15"/>
      <c r="AC28" s="15"/>
      <c r="AD28" s="1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20.25" customHeight="1">
      <c r="A29" s="43" t="s">
        <v>20</v>
      </c>
      <c r="B29" s="43" t="s">
        <v>86</v>
      </c>
      <c r="C29" s="55">
        <v>37.955</v>
      </c>
      <c r="D29" s="15">
        <v>0</v>
      </c>
      <c r="E29" s="15">
        <v>0</v>
      </c>
      <c r="F29" s="44">
        <f t="shared" si="1"/>
        <v>0</v>
      </c>
      <c r="G29" s="45">
        <f t="shared" si="2"/>
        <v>0</v>
      </c>
      <c r="H29" s="46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/>
      <c r="O29" s="15"/>
      <c r="P29" s="47">
        <f t="shared" si="3"/>
        <v>0</v>
      </c>
      <c r="Q29" s="15">
        <v>0</v>
      </c>
      <c r="R29" s="15">
        <v>0</v>
      </c>
      <c r="S29" s="15">
        <v>0</v>
      </c>
      <c r="T29" s="15">
        <v>0</v>
      </c>
      <c r="U29" s="46">
        <v>0</v>
      </c>
      <c r="V29" s="48">
        <v>0</v>
      </c>
      <c r="W29" s="46">
        <v>0</v>
      </c>
      <c r="X29" s="47">
        <f t="shared" si="4"/>
        <v>0</v>
      </c>
      <c r="Y29" s="46">
        <v>0</v>
      </c>
      <c r="Z29" s="15">
        <v>0</v>
      </c>
      <c r="AA29" s="15"/>
      <c r="AB29" s="15"/>
      <c r="AC29" s="15"/>
      <c r="AD29" s="1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21" customHeight="1">
      <c r="A30" s="43" t="s">
        <v>21</v>
      </c>
      <c r="B30" s="43" t="s">
        <v>87</v>
      </c>
      <c r="C30" s="55">
        <v>33.566</v>
      </c>
      <c r="D30" s="15">
        <v>0</v>
      </c>
      <c r="E30" s="15">
        <v>0</v>
      </c>
      <c r="F30" s="44">
        <f t="shared" si="1"/>
        <v>0</v>
      </c>
      <c r="G30" s="45">
        <f t="shared" si="2"/>
        <v>0</v>
      </c>
      <c r="H30" s="46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/>
      <c r="P30" s="47">
        <f t="shared" si="3"/>
        <v>0</v>
      </c>
      <c r="Q30" s="15">
        <v>0</v>
      </c>
      <c r="R30" s="15">
        <v>0</v>
      </c>
      <c r="S30" s="15">
        <v>0</v>
      </c>
      <c r="T30" s="15">
        <v>0</v>
      </c>
      <c r="U30" s="46">
        <v>0</v>
      </c>
      <c r="V30" s="48">
        <v>0</v>
      </c>
      <c r="W30" s="46">
        <v>0</v>
      </c>
      <c r="X30" s="47">
        <f t="shared" si="4"/>
        <v>0</v>
      </c>
      <c r="Y30" s="46">
        <v>0</v>
      </c>
      <c r="Z30" s="15">
        <v>0</v>
      </c>
      <c r="AA30" s="15"/>
      <c r="AB30" s="15"/>
      <c r="AC30" s="15"/>
      <c r="AD30" s="1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20.25" customHeight="1">
      <c r="A31" s="43" t="s">
        <v>22</v>
      </c>
      <c r="B31" s="43" t="s">
        <v>88</v>
      </c>
      <c r="C31" s="55">
        <v>73.75</v>
      </c>
      <c r="D31" s="15">
        <v>0</v>
      </c>
      <c r="E31" s="15">
        <v>0</v>
      </c>
      <c r="F31" s="44">
        <f t="shared" si="1"/>
        <v>0</v>
      </c>
      <c r="G31" s="45">
        <f t="shared" si="2"/>
        <v>0</v>
      </c>
      <c r="H31" s="46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/>
      <c r="O31" s="15"/>
      <c r="P31" s="47">
        <f t="shared" si="3"/>
        <v>0</v>
      </c>
      <c r="Q31" s="15">
        <v>0</v>
      </c>
      <c r="R31" s="15">
        <v>0</v>
      </c>
      <c r="S31" s="15">
        <v>0</v>
      </c>
      <c r="T31" s="15">
        <v>0</v>
      </c>
      <c r="U31" s="46">
        <v>0</v>
      </c>
      <c r="V31" s="48">
        <v>0</v>
      </c>
      <c r="W31" s="46">
        <v>0</v>
      </c>
      <c r="X31" s="47">
        <f t="shared" si="4"/>
        <v>0</v>
      </c>
      <c r="Y31" s="46">
        <v>0</v>
      </c>
      <c r="Z31" s="15">
        <v>0</v>
      </c>
      <c r="AA31" s="15"/>
      <c r="AB31" s="15"/>
      <c r="AC31" s="15"/>
      <c r="AD31" s="1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9.5" customHeight="1">
      <c r="A32" s="43" t="s">
        <v>47</v>
      </c>
      <c r="B32" s="43" t="s">
        <v>89</v>
      </c>
      <c r="C32" s="55">
        <v>15.18</v>
      </c>
      <c r="D32" s="15">
        <v>0</v>
      </c>
      <c r="E32" s="15">
        <v>0</v>
      </c>
      <c r="F32" s="44">
        <f t="shared" si="1"/>
        <v>0</v>
      </c>
      <c r="G32" s="45">
        <f t="shared" si="2"/>
        <v>0</v>
      </c>
      <c r="H32" s="46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/>
      <c r="P32" s="47">
        <f t="shared" si="3"/>
        <v>0</v>
      </c>
      <c r="Q32" s="15">
        <v>0</v>
      </c>
      <c r="R32" s="15">
        <v>0</v>
      </c>
      <c r="S32" s="15">
        <v>0</v>
      </c>
      <c r="T32" s="15">
        <v>0</v>
      </c>
      <c r="U32" s="46">
        <v>0</v>
      </c>
      <c r="V32" s="48">
        <v>0</v>
      </c>
      <c r="W32" s="46">
        <v>0</v>
      </c>
      <c r="X32" s="47">
        <f t="shared" si="4"/>
        <v>0</v>
      </c>
      <c r="Y32" s="46">
        <v>0</v>
      </c>
      <c r="Z32" s="15">
        <v>0</v>
      </c>
      <c r="AA32" s="15"/>
      <c r="AB32" s="15"/>
      <c r="AC32" s="15"/>
      <c r="AD32" s="1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23.25" customHeight="1">
      <c r="A33" s="43" t="s">
        <v>48</v>
      </c>
      <c r="B33" s="43" t="s">
        <v>90</v>
      </c>
      <c r="C33" s="55">
        <v>34.63</v>
      </c>
      <c r="D33" s="15">
        <v>0</v>
      </c>
      <c r="E33" s="15">
        <v>0</v>
      </c>
      <c r="F33" s="44">
        <f t="shared" si="1"/>
        <v>0</v>
      </c>
      <c r="G33" s="45">
        <f t="shared" si="2"/>
        <v>0</v>
      </c>
      <c r="H33" s="46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/>
      <c r="P33" s="47">
        <f t="shared" si="3"/>
        <v>0</v>
      </c>
      <c r="Q33" s="15">
        <v>0</v>
      </c>
      <c r="R33" s="15">
        <v>0</v>
      </c>
      <c r="S33" s="15">
        <v>0</v>
      </c>
      <c r="T33" s="15">
        <v>0</v>
      </c>
      <c r="U33" s="46">
        <v>0</v>
      </c>
      <c r="V33" s="48">
        <v>0</v>
      </c>
      <c r="W33" s="46">
        <v>0</v>
      </c>
      <c r="X33" s="47">
        <f t="shared" si="4"/>
        <v>0</v>
      </c>
      <c r="Y33" s="46">
        <v>0</v>
      </c>
      <c r="Z33" s="15">
        <v>0</v>
      </c>
      <c r="AA33" s="15"/>
      <c r="AB33" s="15"/>
      <c r="AC33" s="15"/>
      <c r="AD33" s="1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30.75" customHeight="1">
      <c r="A34" s="43" t="s">
        <v>65</v>
      </c>
      <c r="B34" s="43" t="s">
        <v>141</v>
      </c>
      <c r="C34" s="55">
        <v>23.03861</v>
      </c>
      <c r="D34" s="15">
        <v>0</v>
      </c>
      <c r="E34" s="15">
        <v>0</v>
      </c>
      <c r="F34" s="44">
        <f t="shared" si="1"/>
        <v>0</v>
      </c>
      <c r="G34" s="45">
        <f t="shared" si="2"/>
        <v>0</v>
      </c>
      <c r="H34" s="46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/>
      <c r="P34" s="47">
        <f t="shared" si="3"/>
        <v>0</v>
      </c>
      <c r="Q34" s="15">
        <v>0</v>
      </c>
      <c r="R34" s="15">
        <v>0</v>
      </c>
      <c r="S34" s="15">
        <v>0</v>
      </c>
      <c r="T34" s="15">
        <v>0</v>
      </c>
      <c r="U34" s="46">
        <v>0</v>
      </c>
      <c r="V34" s="48">
        <v>0</v>
      </c>
      <c r="W34" s="46">
        <v>0</v>
      </c>
      <c r="X34" s="47">
        <f t="shared" si="4"/>
        <v>0</v>
      </c>
      <c r="Y34" s="46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0" customHeight="1">
      <c r="A35" s="43" t="s">
        <v>66</v>
      </c>
      <c r="B35" s="43" t="s">
        <v>91</v>
      </c>
      <c r="C35" s="55">
        <v>25.04</v>
      </c>
      <c r="D35" s="15">
        <v>0</v>
      </c>
      <c r="E35" s="15">
        <v>0</v>
      </c>
      <c r="F35" s="44">
        <f t="shared" si="1"/>
        <v>0</v>
      </c>
      <c r="G35" s="45">
        <f t="shared" si="2"/>
        <v>0</v>
      </c>
      <c r="H35" s="46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/>
      <c r="P35" s="47">
        <f t="shared" si="3"/>
        <v>0</v>
      </c>
      <c r="Q35" s="15">
        <v>0</v>
      </c>
      <c r="R35" s="15">
        <v>0</v>
      </c>
      <c r="S35" s="15">
        <v>0</v>
      </c>
      <c r="T35" s="15">
        <v>0</v>
      </c>
      <c r="U35" s="46">
        <v>0</v>
      </c>
      <c r="V35" s="48">
        <v>0</v>
      </c>
      <c r="W35" s="46">
        <v>0</v>
      </c>
      <c r="X35" s="47">
        <v>0</v>
      </c>
      <c r="Y35" s="46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30" customHeight="1">
      <c r="A36" s="56" t="s">
        <v>23</v>
      </c>
      <c r="B36" s="56" t="s">
        <v>3</v>
      </c>
      <c r="C36" s="55"/>
      <c r="D36" s="47">
        <f>D37+D38+D39</f>
        <v>35</v>
      </c>
      <c r="E36" s="47">
        <f>E37+E38+E39</f>
        <v>50</v>
      </c>
      <c r="F36" s="57"/>
      <c r="G36" s="47">
        <f>G37+G38+G39</f>
        <v>1</v>
      </c>
      <c r="H36" s="58">
        <f>G36/D36*100</f>
        <v>2.857142857142857</v>
      </c>
      <c r="I36" s="47">
        <v>0</v>
      </c>
      <c r="J36" s="47">
        <f>J37+J38+J39</f>
        <v>0</v>
      </c>
      <c r="K36" s="47">
        <f>K37+K38+K39</f>
        <v>0</v>
      </c>
      <c r="L36" s="47">
        <f>L37+L38+L39</f>
        <v>0</v>
      </c>
      <c r="M36" s="47">
        <f>M37+M38+M39</f>
        <v>0</v>
      </c>
      <c r="N36" s="47">
        <f aca="true" t="shared" si="8" ref="N36:AD36">N37+N38+N39</f>
        <v>0</v>
      </c>
      <c r="O36" s="47">
        <f t="shared" si="8"/>
        <v>0</v>
      </c>
      <c r="P36" s="47">
        <f t="shared" si="3"/>
        <v>1</v>
      </c>
      <c r="Q36" s="47">
        <f t="shared" si="8"/>
        <v>0</v>
      </c>
      <c r="R36" s="47">
        <f t="shared" si="8"/>
        <v>0</v>
      </c>
      <c r="S36" s="47">
        <f t="shared" si="8"/>
        <v>0</v>
      </c>
      <c r="T36" s="47">
        <f t="shared" si="8"/>
        <v>1</v>
      </c>
      <c r="U36" s="58">
        <f>P36/G36*100</f>
        <v>100</v>
      </c>
      <c r="V36" s="48">
        <f t="shared" si="8"/>
        <v>7</v>
      </c>
      <c r="W36" s="58">
        <f>V36/E36*100</f>
        <v>14.000000000000002</v>
      </c>
      <c r="X36" s="47">
        <f t="shared" si="8"/>
        <v>7</v>
      </c>
      <c r="Y36" s="58">
        <f>X36/E36*100</f>
        <v>14.000000000000002</v>
      </c>
      <c r="Z36" s="47">
        <v>0</v>
      </c>
      <c r="AA36" s="47">
        <f t="shared" si="8"/>
        <v>0</v>
      </c>
      <c r="AB36" s="47">
        <f t="shared" si="8"/>
        <v>0</v>
      </c>
      <c r="AC36" s="47">
        <f t="shared" si="8"/>
        <v>0</v>
      </c>
      <c r="AD36" s="47">
        <f t="shared" si="8"/>
        <v>0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9.5" customHeight="1">
      <c r="A37" s="43" t="s">
        <v>24</v>
      </c>
      <c r="B37" s="43" t="s">
        <v>44</v>
      </c>
      <c r="C37" s="55">
        <v>78.4</v>
      </c>
      <c r="D37" s="15">
        <v>0</v>
      </c>
      <c r="E37" s="15">
        <v>0</v>
      </c>
      <c r="F37" s="44">
        <f>D37/C37</f>
        <v>0</v>
      </c>
      <c r="G37" s="45">
        <f t="shared" si="2"/>
        <v>0</v>
      </c>
      <c r="H37" s="46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/>
      <c r="P37" s="47">
        <f t="shared" si="3"/>
        <v>0</v>
      </c>
      <c r="Q37" s="15">
        <v>0</v>
      </c>
      <c r="R37" s="15">
        <v>0</v>
      </c>
      <c r="S37" s="15">
        <v>0</v>
      </c>
      <c r="T37" s="15">
        <v>0</v>
      </c>
      <c r="U37" s="46">
        <v>0</v>
      </c>
      <c r="V37" s="48">
        <v>0</v>
      </c>
      <c r="W37" s="46">
        <v>0</v>
      </c>
      <c r="X37" s="47">
        <f t="shared" si="4"/>
        <v>0</v>
      </c>
      <c r="Y37" s="46">
        <v>0</v>
      </c>
      <c r="Z37" s="15">
        <v>0</v>
      </c>
      <c r="AA37" s="15"/>
      <c r="AB37" s="15"/>
      <c r="AC37" s="15"/>
      <c r="AD37" s="1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8.75" customHeight="1">
      <c r="A38" s="43" t="s">
        <v>25</v>
      </c>
      <c r="B38" s="43" t="s">
        <v>41</v>
      </c>
      <c r="C38" s="55">
        <v>4.872</v>
      </c>
      <c r="D38" s="15">
        <v>35</v>
      </c>
      <c r="E38" s="15">
        <v>50</v>
      </c>
      <c r="F38" s="44">
        <f>E38/C38</f>
        <v>10.262725779967159</v>
      </c>
      <c r="G38" s="45">
        <v>1</v>
      </c>
      <c r="H38" s="46">
        <f>G38/D38*100</f>
        <v>2.857142857142857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/>
      <c r="O38" s="15"/>
      <c r="P38" s="47">
        <f t="shared" si="3"/>
        <v>1</v>
      </c>
      <c r="Q38" s="15">
        <v>0</v>
      </c>
      <c r="R38" s="15">
        <v>0</v>
      </c>
      <c r="S38" s="15">
        <v>0</v>
      </c>
      <c r="T38" s="15">
        <v>1</v>
      </c>
      <c r="U38" s="46">
        <f>P38/G38*100</f>
        <v>100</v>
      </c>
      <c r="V38" s="48">
        <v>7</v>
      </c>
      <c r="W38" s="46">
        <f>V38/E38*100</f>
        <v>14.000000000000002</v>
      </c>
      <c r="X38" s="47">
        <v>7</v>
      </c>
      <c r="Y38" s="46">
        <f>X38/E38*100</f>
        <v>14.000000000000002</v>
      </c>
      <c r="Z38" s="15">
        <v>0</v>
      </c>
      <c r="AA38" s="15"/>
      <c r="AB38" s="15"/>
      <c r="AC38" s="15"/>
      <c r="AD38" s="1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30" customHeight="1">
      <c r="A39" s="43" t="s">
        <v>26</v>
      </c>
      <c r="B39" s="43" t="s">
        <v>72</v>
      </c>
      <c r="C39" s="55">
        <v>7.25</v>
      </c>
      <c r="D39" s="15">
        <v>0</v>
      </c>
      <c r="E39" s="15">
        <v>0</v>
      </c>
      <c r="F39" s="44">
        <f>E39/C39</f>
        <v>0</v>
      </c>
      <c r="G39" s="45">
        <f t="shared" si="2"/>
        <v>0</v>
      </c>
      <c r="H39" s="46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/>
      <c r="P39" s="47">
        <f t="shared" si="3"/>
        <v>0</v>
      </c>
      <c r="Q39" s="15">
        <v>0</v>
      </c>
      <c r="R39" s="15">
        <v>0</v>
      </c>
      <c r="S39" s="15">
        <v>0</v>
      </c>
      <c r="T39" s="15">
        <v>0</v>
      </c>
      <c r="U39" s="46">
        <v>0</v>
      </c>
      <c r="V39" s="48">
        <v>0</v>
      </c>
      <c r="W39" s="46">
        <v>0</v>
      </c>
      <c r="X39" s="47">
        <f t="shared" si="4"/>
        <v>0</v>
      </c>
      <c r="Y39" s="46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33" customHeight="1">
      <c r="A40" s="56" t="s">
        <v>27</v>
      </c>
      <c r="B40" s="56" t="s">
        <v>4</v>
      </c>
      <c r="C40" s="55"/>
      <c r="D40" s="47">
        <f>D41+D42+D43+D44+D45</f>
        <v>48</v>
      </c>
      <c r="E40" s="47">
        <f>E41+E42+E43+E44+E45</f>
        <v>52</v>
      </c>
      <c r="F40" s="57"/>
      <c r="G40" s="47">
        <f>G41+G42+G43+G44+G45</f>
        <v>0</v>
      </c>
      <c r="H40" s="58">
        <f>G40/D40*100</f>
        <v>0</v>
      </c>
      <c r="I40" s="47">
        <v>0</v>
      </c>
      <c r="J40" s="47">
        <f>J41+J42+J43+J44+J45</f>
        <v>0</v>
      </c>
      <c r="K40" s="47">
        <f aca="true" t="shared" si="9" ref="K40:AD40">K41+K42+K43+K44+K45</f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3"/>
        <v>0</v>
      </c>
      <c r="Q40" s="47">
        <f t="shared" si="9"/>
        <v>0</v>
      </c>
      <c r="R40" s="47">
        <f t="shared" si="9"/>
        <v>0</v>
      </c>
      <c r="S40" s="47">
        <f t="shared" si="9"/>
        <v>0</v>
      </c>
      <c r="T40" s="47">
        <f t="shared" si="9"/>
        <v>0</v>
      </c>
      <c r="U40" s="58">
        <v>0</v>
      </c>
      <c r="V40" s="48">
        <f>V41+V42+V43+V44+V45</f>
        <v>1</v>
      </c>
      <c r="W40" s="58">
        <f>V40/E40*100</f>
        <v>1.9230769230769231</v>
      </c>
      <c r="X40" s="47">
        <f>X41+X42+X43+X44+X45</f>
        <v>1</v>
      </c>
      <c r="Y40" s="58">
        <f>X40/E40*100</f>
        <v>1.9230769230769231</v>
      </c>
      <c r="Z40" s="47">
        <v>0</v>
      </c>
      <c r="AA40" s="47">
        <f t="shared" si="9"/>
        <v>0</v>
      </c>
      <c r="AB40" s="47">
        <f t="shared" si="9"/>
        <v>0</v>
      </c>
      <c r="AC40" s="47">
        <f t="shared" si="9"/>
        <v>0</v>
      </c>
      <c r="AD40" s="47">
        <f t="shared" si="9"/>
        <v>0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1" customHeight="1">
      <c r="A41" s="43" t="s">
        <v>28</v>
      </c>
      <c r="B41" s="43" t="s">
        <v>45</v>
      </c>
      <c r="C41" s="55">
        <v>7.45</v>
      </c>
      <c r="D41" s="15">
        <v>10</v>
      </c>
      <c r="E41" s="15">
        <v>8</v>
      </c>
      <c r="F41" s="44">
        <f aca="true" t="shared" si="10" ref="F41:F74">E41/C41</f>
        <v>1.0738255033557047</v>
      </c>
      <c r="G41" s="45">
        <f t="shared" si="2"/>
        <v>0</v>
      </c>
      <c r="H41" s="46">
        <f>G41/D41*100</f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/>
      <c r="O41" s="15"/>
      <c r="P41" s="47">
        <f t="shared" si="3"/>
        <v>0</v>
      </c>
      <c r="Q41" s="15">
        <v>0</v>
      </c>
      <c r="R41" s="15">
        <v>0</v>
      </c>
      <c r="S41" s="15">
        <v>0</v>
      </c>
      <c r="T41" s="15">
        <v>0</v>
      </c>
      <c r="U41" s="46">
        <v>0</v>
      </c>
      <c r="V41" s="48">
        <v>0</v>
      </c>
      <c r="W41" s="46">
        <f>V41/E41*100</f>
        <v>0</v>
      </c>
      <c r="X41" s="47">
        <f t="shared" si="4"/>
        <v>0</v>
      </c>
      <c r="Y41" s="46">
        <f>X41/E41*100</f>
        <v>0</v>
      </c>
      <c r="Z41" s="15">
        <v>0</v>
      </c>
      <c r="AA41" s="15"/>
      <c r="AB41" s="15"/>
      <c r="AC41" s="15"/>
      <c r="AD41" s="1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21.75" customHeight="1">
      <c r="A42" s="43" t="s">
        <v>29</v>
      </c>
      <c r="B42" s="43" t="s">
        <v>46</v>
      </c>
      <c r="C42" s="55">
        <v>14.6</v>
      </c>
      <c r="D42" s="15">
        <v>17</v>
      </c>
      <c r="E42" s="15">
        <v>25</v>
      </c>
      <c r="F42" s="44">
        <f t="shared" si="10"/>
        <v>1.7123287671232876</v>
      </c>
      <c r="G42" s="45">
        <f t="shared" si="2"/>
        <v>0</v>
      </c>
      <c r="H42" s="46">
        <f>G42/D42*100</f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/>
      <c r="P42" s="47">
        <f t="shared" si="3"/>
        <v>0</v>
      </c>
      <c r="Q42" s="15">
        <v>0</v>
      </c>
      <c r="R42" s="15">
        <v>0</v>
      </c>
      <c r="S42" s="15">
        <v>0</v>
      </c>
      <c r="T42" s="15">
        <v>0</v>
      </c>
      <c r="U42" s="46">
        <v>0</v>
      </c>
      <c r="V42" s="48">
        <v>1</v>
      </c>
      <c r="W42" s="46">
        <f>V42/E42*100</f>
        <v>4</v>
      </c>
      <c r="X42" s="47">
        <v>1</v>
      </c>
      <c r="Y42" s="46">
        <f>X42/E42*100</f>
        <v>4</v>
      </c>
      <c r="Z42" s="15">
        <v>0</v>
      </c>
      <c r="AA42" s="15"/>
      <c r="AB42" s="15"/>
      <c r="AC42" s="15"/>
      <c r="AD42" s="1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30.75" customHeight="1">
      <c r="A43" s="43" t="s">
        <v>30</v>
      </c>
      <c r="B43" s="43" t="s">
        <v>153</v>
      </c>
      <c r="C43" s="55">
        <v>13.2</v>
      </c>
      <c r="D43" s="15">
        <v>21</v>
      </c>
      <c r="E43" s="15">
        <v>19</v>
      </c>
      <c r="F43" s="44">
        <f t="shared" si="10"/>
        <v>1.4393939393939394</v>
      </c>
      <c r="G43" s="45">
        <f t="shared" si="2"/>
        <v>0</v>
      </c>
      <c r="H43" s="46">
        <f>G43/D43*100</f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5"/>
      <c r="P43" s="47">
        <f t="shared" si="3"/>
        <v>0</v>
      </c>
      <c r="Q43" s="15">
        <v>0</v>
      </c>
      <c r="R43" s="15">
        <v>0</v>
      </c>
      <c r="S43" s="15">
        <v>0</v>
      </c>
      <c r="T43" s="15">
        <v>0</v>
      </c>
      <c r="U43" s="46">
        <v>0</v>
      </c>
      <c r="V43" s="48">
        <v>0</v>
      </c>
      <c r="W43" s="46">
        <f>V43/E43*100</f>
        <v>0</v>
      </c>
      <c r="X43" s="47">
        <f t="shared" si="4"/>
        <v>0</v>
      </c>
      <c r="Y43" s="46">
        <f>X43/E43*100</f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31.5" customHeight="1">
      <c r="A44" s="43" t="s">
        <v>40</v>
      </c>
      <c r="B44" s="43" t="s">
        <v>73</v>
      </c>
      <c r="C44" s="55">
        <v>46.24</v>
      </c>
      <c r="D44" s="15">
        <v>0</v>
      </c>
      <c r="E44" s="15">
        <v>0</v>
      </c>
      <c r="F44" s="44">
        <f t="shared" si="10"/>
        <v>0</v>
      </c>
      <c r="G44" s="45">
        <f t="shared" si="2"/>
        <v>0</v>
      </c>
      <c r="H44" s="46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/>
      <c r="P44" s="47">
        <f t="shared" si="3"/>
        <v>0</v>
      </c>
      <c r="Q44" s="15">
        <v>0</v>
      </c>
      <c r="R44" s="15">
        <v>0</v>
      </c>
      <c r="S44" s="15">
        <v>0</v>
      </c>
      <c r="T44" s="15">
        <v>0</v>
      </c>
      <c r="U44" s="46">
        <v>0</v>
      </c>
      <c r="V44" s="48">
        <v>0</v>
      </c>
      <c r="W44" s="46">
        <v>0</v>
      </c>
      <c r="X44" s="47">
        <f t="shared" si="4"/>
        <v>0</v>
      </c>
      <c r="Y44" s="46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33.75" customHeight="1">
      <c r="A45" s="43" t="s">
        <v>67</v>
      </c>
      <c r="B45" s="43" t="s">
        <v>149</v>
      </c>
      <c r="C45" s="55">
        <v>12.235</v>
      </c>
      <c r="D45" s="15">
        <v>0</v>
      </c>
      <c r="E45" s="15">
        <v>0</v>
      </c>
      <c r="F45" s="44">
        <f t="shared" si="10"/>
        <v>0</v>
      </c>
      <c r="G45" s="45">
        <f t="shared" si="2"/>
        <v>0</v>
      </c>
      <c r="H45" s="46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/>
      <c r="P45" s="47">
        <f t="shared" si="3"/>
        <v>0</v>
      </c>
      <c r="Q45" s="15">
        <v>0</v>
      </c>
      <c r="R45" s="15">
        <v>0</v>
      </c>
      <c r="S45" s="15">
        <v>0</v>
      </c>
      <c r="T45" s="15">
        <v>0</v>
      </c>
      <c r="U45" s="46">
        <v>0</v>
      </c>
      <c r="V45" s="48">
        <v>0</v>
      </c>
      <c r="W45" s="46">
        <v>0</v>
      </c>
      <c r="X45" s="47">
        <f t="shared" si="4"/>
        <v>0</v>
      </c>
      <c r="Y45" s="46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35.25" customHeight="1">
      <c r="A46" s="56" t="s">
        <v>31</v>
      </c>
      <c r="B46" s="56" t="s">
        <v>5</v>
      </c>
      <c r="C46" s="55"/>
      <c r="D46" s="47">
        <f>D47+D48+D49+D50+D51+D52+D53+D54</f>
        <v>2</v>
      </c>
      <c r="E46" s="47">
        <f>E47+E48+E49+E50+E51+E52+E53+E54</f>
        <v>1</v>
      </c>
      <c r="F46" s="57"/>
      <c r="G46" s="45">
        <f t="shared" si="2"/>
        <v>0</v>
      </c>
      <c r="H46" s="58">
        <f>G46/D46*100</f>
        <v>0</v>
      </c>
      <c r="I46" s="47">
        <v>0</v>
      </c>
      <c r="J46" s="47">
        <f>J47+J48+J49+J50+J51+J52+J53+J54</f>
        <v>0</v>
      </c>
      <c r="K46" s="47">
        <f aca="true" t="shared" si="11" ref="K46:AC46">K47+K48+K49+K50+K51+K52+K53+K54</f>
        <v>0</v>
      </c>
      <c r="L46" s="47">
        <f t="shared" si="11"/>
        <v>0</v>
      </c>
      <c r="M46" s="47">
        <f t="shared" si="11"/>
        <v>0</v>
      </c>
      <c r="N46" s="47">
        <f t="shared" si="11"/>
        <v>0</v>
      </c>
      <c r="O46" s="47">
        <f t="shared" si="11"/>
        <v>0</v>
      </c>
      <c r="P46" s="47">
        <f t="shared" si="3"/>
        <v>0</v>
      </c>
      <c r="Q46" s="47">
        <f t="shared" si="11"/>
        <v>0</v>
      </c>
      <c r="R46" s="47">
        <f t="shared" si="11"/>
        <v>0</v>
      </c>
      <c r="S46" s="47">
        <f t="shared" si="11"/>
        <v>0</v>
      </c>
      <c r="T46" s="47">
        <f t="shared" si="11"/>
        <v>0</v>
      </c>
      <c r="U46" s="58">
        <v>0</v>
      </c>
      <c r="V46" s="48">
        <f t="shared" si="11"/>
        <v>0</v>
      </c>
      <c r="W46" s="58">
        <v>0</v>
      </c>
      <c r="X46" s="47">
        <f t="shared" si="4"/>
        <v>0</v>
      </c>
      <c r="Y46" s="58">
        <v>0</v>
      </c>
      <c r="Z46" s="47">
        <v>0</v>
      </c>
      <c r="AA46" s="47">
        <f t="shared" si="11"/>
        <v>0</v>
      </c>
      <c r="AB46" s="47">
        <f t="shared" si="11"/>
        <v>0</v>
      </c>
      <c r="AC46" s="47">
        <f t="shared" si="11"/>
        <v>0</v>
      </c>
      <c r="AD46" s="4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21.75" customHeight="1">
      <c r="A47" s="43" t="s">
        <v>32</v>
      </c>
      <c r="B47" s="43" t="s">
        <v>49</v>
      </c>
      <c r="C47" s="55">
        <v>9.764</v>
      </c>
      <c r="D47" s="15">
        <v>0</v>
      </c>
      <c r="E47" s="15">
        <v>0</v>
      </c>
      <c r="F47" s="44">
        <f t="shared" si="10"/>
        <v>0</v>
      </c>
      <c r="G47" s="45">
        <f t="shared" si="2"/>
        <v>0</v>
      </c>
      <c r="H47" s="46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/>
      <c r="O47" s="15"/>
      <c r="P47" s="47">
        <f t="shared" si="3"/>
        <v>0</v>
      </c>
      <c r="Q47" s="15">
        <v>0</v>
      </c>
      <c r="R47" s="15">
        <v>0</v>
      </c>
      <c r="S47" s="15">
        <v>0</v>
      </c>
      <c r="T47" s="15">
        <v>0</v>
      </c>
      <c r="U47" s="46">
        <v>0</v>
      </c>
      <c r="V47" s="48">
        <v>0</v>
      </c>
      <c r="W47" s="46">
        <v>0</v>
      </c>
      <c r="X47" s="47">
        <f t="shared" si="4"/>
        <v>0</v>
      </c>
      <c r="Y47" s="46">
        <v>0</v>
      </c>
      <c r="Z47" s="15">
        <v>0</v>
      </c>
      <c r="AA47" s="15"/>
      <c r="AB47" s="15"/>
      <c r="AC47" s="15"/>
      <c r="AD47" s="1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23.25" customHeight="1">
      <c r="A48" s="43" t="s">
        <v>33</v>
      </c>
      <c r="B48" s="43" t="s">
        <v>50</v>
      </c>
      <c r="C48" s="55">
        <v>10.51</v>
      </c>
      <c r="D48" s="15">
        <v>0</v>
      </c>
      <c r="E48" s="15">
        <v>0</v>
      </c>
      <c r="F48" s="44">
        <f t="shared" si="10"/>
        <v>0</v>
      </c>
      <c r="G48" s="45">
        <f t="shared" si="2"/>
        <v>0</v>
      </c>
      <c r="H48" s="46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/>
      <c r="O48" s="15"/>
      <c r="P48" s="47">
        <f t="shared" si="3"/>
        <v>0</v>
      </c>
      <c r="Q48" s="15">
        <v>0</v>
      </c>
      <c r="R48" s="15">
        <v>0</v>
      </c>
      <c r="S48" s="15">
        <v>0</v>
      </c>
      <c r="T48" s="15">
        <v>0</v>
      </c>
      <c r="U48" s="46">
        <v>0</v>
      </c>
      <c r="V48" s="48">
        <v>0</v>
      </c>
      <c r="W48" s="46">
        <v>0</v>
      </c>
      <c r="X48" s="47">
        <f t="shared" si="4"/>
        <v>0</v>
      </c>
      <c r="Y48" s="46">
        <v>0</v>
      </c>
      <c r="Z48" s="15">
        <v>0</v>
      </c>
      <c r="AA48" s="15"/>
      <c r="AB48" s="15"/>
      <c r="AC48" s="15"/>
      <c r="AD48" s="1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26.25" customHeight="1">
      <c r="A49" s="43" t="s">
        <v>34</v>
      </c>
      <c r="B49" s="50" t="s">
        <v>51</v>
      </c>
      <c r="C49" s="55">
        <v>9.931</v>
      </c>
      <c r="D49" s="15">
        <v>2</v>
      </c>
      <c r="E49" s="15">
        <v>1</v>
      </c>
      <c r="F49" s="44">
        <f t="shared" si="10"/>
        <v>0.10069479407914611</v>
      </c>
      <c r="G49" s="45">
        <f t="shared" si="2"/>
        <v>0</v>
      </c>
      <c r="H49" s="46">
        <f>G49/D49*100</f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/>
      <c r="O49" s="15"/>
      <c r="P49" s="47">
        <f t="shared" si="3"/>
        <v>0</v>
      </c>
      <c r="Q49" s="15">
        <v>0</v>
      </c>
      <c r="R49" s="15">
        <v>0</v>
      </c>
      <c r="S49" s="15">
        <v>0</v>
      </c>
      <c r="T49" s="15">
        <v>0</v>
      </c>
      <c r="U49" s="46">
        <v>0</v>
      </c>
      <c r="V49" s="48">
        <v>0</v>
      </c>
      <c r="W49" s="46">
        <f>V49/E49*100</f>
        <v>0</v>
      </c>
      <c r="X49" s="47">
        <f t="shared" si="4"/>
        <v>0</v>
      </c>
      <c r="Y49" s="46">
        <f>X49/E49*100</f>
        <v>0</v>
      </c>
      <c r="Z49" s="15">
        <v>0</v>
      </c>
      <c r="AA49" s="15"/>
      <c r="AB49" s="15"/>
      <c r="AC49" s="15"/>
      <c r="AD49" s="1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24" customHeight="1">
      <c r="A50" s="43" t="s">
        <v>60</v>
      </c>
      <c r="B50" s="43" t="s">
        <v>52</v>
      </c>
      <c r="C50" s="55">
        <v>6.608</v>
      </c>
      <c r="D50" s="15">
        <v>0</v>
      </c>
      <c r="E50" s="15">
        <v>0</v>
      </c>
      <c r="F50" s="44">
        <f t="shared" si="10"/>
        <v>0</v>
      </c>
      <c r="G50" s="45">
        <f t="shared" si="2"/>
        <v>0</v>
      </c>
      <c r="H50" s="46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/>
      <c r="O50" s="15"/>
      <c r="P50" s="47">
        <f t="shared" si="3"/>
        <v>0</v>
      </c>
      <c r="Q50" s="15">
        <v>0</v>
      </c>
      <c r="R50" s="15">
        <v>0</v>
      </c>
      <c r="S50" s="15">
        <v>0</v>
      </c>
      <c r="T50" s="15">
        <v>0</v>
      </c>
      <c r="U50" s="46">
        <v>0</v>
      </c>
      <c r="V50" s="48">
        <v>0</v>
      </c>
      <c r="W50" s="46">
        <v>0</v>
      </c>
      <c r="X50" s="47">
        <f t="shared" si="4"/>
        <v>0</v>
      </c>
      <c r="Y50" s="46">
        <v>0</v>
      </c>
      <c r="Z50" s="15">
        <v>0</v>
      </c>
      <c r="AA50" s="15"/>
      <c r="AB50" s="15"/>
      <c r="AC50" s="15"/>
      <c r="AD50" s="1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24" customHeight="1">
      <c r="A51" s="43" t="s">
        <v>78</v>
      </c>
      <c r="B51" s="43" t="s">
        <v>53</v>
      </c>
      <c r="C51" s="55">
        <v>31</v>
      </c>
      <c r="D51" s="15">
        <v>0</v>
      </c>
      <c r="E51" s="15">
        <v>0</v>
      </c>
      <c r="F51" s="44">
        <f t="shared" si="10"/>
        <v>0</v>
      </c>
      <c r="G51" s="45">
        <f t="shared" si="2"/>
        <v>0</v>
      </c>
      <c r="H51" s="46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/>
      <c r="O51" s="15"/>
      <c r="P51" s="47">
        <f t="shared" si="3"/>
        <v>0</v>
      </c>
      <c r="Q51" s="15">
        <v>0</v>
      </c>
      <c r="R51" s="15">
        <v>0</v>
      </c>
      <c r="S51" s="15">
        <v>0</v>
      </c>
      <c r="T51" s="15">
        <v>0</v>
      </c>
      <c r="U51" s="46">
        <v>0</v>
      </c>
      <c r="V51" s="48">
        <v>0</v>
      </c>
      <c r="W51" s="46">
        <v>0</v>
      </c>
      <c r="X51" s="47">
        <f t="shared" si="4"/>
        <v>0</v>
      </c>
      <c r="Y51" s="46">
        <v>0</v>
      </c>
      <c r="Z51" s="15">
        <v>0</v>
      </c>
      <c r="AA51" s="15"/>
      <c r="AB51" s="15"/>
      <c r="AC51" s="15"/>
      <c r="AD51" s="1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24" customHeight="1">
      <c r="A52" s="43" t="s">
        <v>79</v>
      </c>
      <c r="B52" s="43" t="s">
        <v>54</v>
      </c>
      <c r="C52" s="55">
        <v>1.922</v>
      </c>
      <c r="D52" s="15">
        <v>0</v>
      </c>
      <c r="E52" s="15">
        <v>0</v>
      </c>
      <c r="F52" s="44">
        <f t="shared" si="10"/>
        <v>0</v>
      </c>
      <c r="G52" s="45">
        <f t="shared" si="2"/>
        <v>0</v>
      </c>
      <c r="H52" s="46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/>
      <c r="O52" s="15"/>
      <c r="P52" s="47">
        <f t="shared" si="3"/>
        <v>0</v>
      </c>
      <c r="Q52" s="15">
        <v>0</v>
      </c>
      <c r="R52" s="15">
        <v>0</v>
      </c>
      <c r="S52" s="15">
        <v>0</v>
      </c>
      <c r="T52" s="15">
        <v>0</v>
      </c>
      <c r="U52" s="46">
        <v>0</v>
      </c>
      <c r="V52" s="48">
        <v>0</v>
      </c>
      <c r="W52" s="46">
        <v>0</v>
      </c>
      <c r="X52" s="47">
        <f t="shared" si="4"/>
        <v>0</v>
      </c>
      <c r="Y52" s="46">
        <v>0</v>
      </c>
      <c r="Z52" s="15">
        <v>0</v>
      </c>
      <c r="AA52" s="15"/>
      <c r="AB52" s="15"/>
      <c r="AC52" s="15"/>
      <c r="AD52" s="1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31.5" customHeight="1">
      <c r="A53" s="43" t="s">
        <v>102</v>
      </c>
      <c r="B53" s="43" t="s">
        <v>74</v>
      </c>
      <c r="C53" s="55">
        <v>142.071</v>
      </c>
      <c r="D53" s="15">
        <v>0</v>
      </c>
      <c r="E53" s="15">
        <v>0</v>
      </c>
      <c r="F53" s="44">
        <f t="shared" si="10"/>
        <v>0</v>
      </c>
      <c r="G53" s="45">
        <f t="shared" si="2"/>
        <v>0</v>
      </c>
      <c r="H53" s="46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/>
      <c r="O53" s="15"/>
      <c r="P53" s="47">
        <f t="shared" si="3"/>
        <v>0</v>
      </c>
      <c r="Q53" s="15">
        <v>0</v>
      </c>
      <c r="R53" s="15">
        <v>0</v>
      </c>
      <c r="S53" s="15">
        <v>0</v>
      </c>
      <c r="T53" s="15">
        <v>0</v>
      </c>
      <c r="U53" s="46">
        <v>0</v>
      </c>
      <c r="V53" s="48">
        <v>0</v>
      </c>
      <c r="W53" s="46">
        <v>0</v>
      </c>
      <c r="X53" s="47">
        <f t="shared" si="4"/>
        <v>0</v>
      </c>
      <c r="Y53" s="46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36.75" customHeight="1">
      <c r="A54" s="43" t="s">
        <v>103</v>
      </c>
      <c r="B54" s="43" t="s">
        <v>140</v>
      </c>
      <c r="C54" s="55">
        <v>11.148</v>
      </c>
      <c r="D54" s="15">
        <v>0</v>
      </c>
      <c r="E54" s="15">
        <v>0</v>
      </c>
      <c r="F54" s="44">
        <f t="shared" si="10"/>
        <v>0</v>
      </c>
      <c r="G54" s="45">
        <f t="shared" si="2"/>
        <v>0</v>
      </c>
      <c r="H54" s="46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/>
      <c r="O54" s="15"/>
      <c r="P54" s="47">
        <f t="shared" si="3"/>
        <v>0</v>
      </c>
      <c r="Q54" s="15">
        <v>0</v>
      </c>
      <c r="R54" s="15">
        <v>0</v>
      </c>
      <c r="S54" s="15">
        <v>0</v>
      </c>
      <c r="T54" s="15">
        <v>0</v>
      </c>
      <c r="U54" s="46">
        <v>0</v>
      </c>
      <c r="V54" s="48">
        <v>0</v>
      </c>
      <c r="W54" s="46">
        <v>0</v>
      </c>
      <c r="X54" s="47">
        <f t="shared" si="4"/>
        <v>0</v>
      </c>
      <c r="Y54" s="46">
        <v>0</v>
      </c>
      <c r="Z54" s="15">
        <v>0</v>
      </c>
      <c r="AA54" s="15"/>
      <c r="AB54" s="15"/>
      <c r="AC54" s="15"/>
      <c r="AD54" s="1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27.75" customHeight="1">
      <c r="A55" s="56" t="s">
        <v>35</v>
      </c>
      <c r="B55" s="56" t="s">
        <v>8</v>
      </c>
      <c r="C55" s="55"/>
      <c r="D55" s="47">
        <f>D56+D57+D58+D59+D60</f>
        <v>50</v>
      </c>
      <c r="E55" s="47">
        <f>E56+E57+E58+E59+E60</f>
        <v>31</v>
      </c>
      <c r="F55" s="57"/>
      <c r="G55" s="45">
        <f t="shared" si="2"/>
        <v>0</v>
      </c>
      <c r="H55" s="58">
        <f>G55/D55*100</f>
        <v>0</v>
      </c>
      <c r="I55" s="47">
        <v>0</v>
      </c>
      <c r="J55" s="47">
        <f>J56+J57+J58+J59+J60</f>
        <v>0</v>
      </c>
      <c r="K55" s="47">
        <f aca="true" t="shared" si="12" ref="K55:AD55">K56+K57+K58+K59+K60</f>
        <v>0</v>
      </c>
      <c r="L55" s="47">
        <f t="shared" si="12"/>
        <v>0</v>
      </c>
      <c r="M55" s="47">
        <f t="shared" si="12"/>
        <v>0</v>
      </c>
      <c r="N55" s="47">
        <f t="shared" si="12"/>
        <v>0</v>
      </c>
      <c r="O55" s="47">
        <f t="shared" si="12"/>
        <v>0</v>
      </c>
      <c r="P55" s="47">
        <f t="shared" si="3"/>
        <v>0</v>
      </c>
      <c r="Q55" s="47">
        <f t="shared" si="12"/>
        <v>0</v>
      </c>
      <c r="R55" s="47">
        <f t="shared" si="12"/>
        <v>0</v>
      </c>
      <c r="S55" s="47">
        <f t="shared" si="12"/>
        <v>0</v>
      </c>
      <c r="T55" s="47">
        <f t="shared" si="12"/>
        <v>0</v>
      </c>
      <c r="U55" s="58">
        <v>0</v>
      </c>
      <c r="V55" s="48">
        <f t="shared" si="12"/>
        <v>1</v>
      </c>
      <c r="W55" s="58">
        <f>V55/E55*100</f>
        <v>3.225806451612903</v>
      </c>
      <c r="X55" s="47">
        <f t="shared" si="4"/>
        <v>0</v>
      </c>
      <c r="Y55" s="58">
        <f>X55/E55*100</f>
        <v>0</v>
      </c>
      <c r="Z55" s="47">
        <v>0</v>
      </c>
      <c r="AA55" s="47">
        <f t="shared" si="12"/>
        <v>0</v>
      </c>
      <c r="AB55" s="47">
        <f t="shared" si="12"/>
        <v>0</v>
      </c>
      <c r="AC55" s="47">
        <f t="shared" si="12"/>
        <v>0</v>
      </c>
      <c r="AD55" s="47">
        <f t="shared" si="12"/>
        <v>0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5.5" customHeight="1">
      <c r="A56" s="43" t="s">
        <v>36</v>
      </c>
      <c r="B56" s="43" t="s">
        <v>55</v>
      </c>
      <c r="C56" s="55">
        <v>53.2</v>
      </c>
      <c r="D56" s="15">
        <v>3</v>
      </c>
      <c r="E56" s="15">
        <v>0</v>
      </c>
      <c r="F56" s="44">
        <f t="shared" si="10"/>
        <v>0</v>
      </c>
      <c r="G56" s="45">
        <f t="shared" si="2"/>
        <v>0</v>
      </c>
      <c r="H56" s="46">
        <f>G56/D56*100</f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/>
      <c r="O56" s="15"/>
      <c r="P56" s="47">
        <f t="shared" si="3"/>
        <v>0</v>
      </c>
      <c r="Q56" s="15">
        <v>0</v>
      </c>
      <c r="R56" s="15">
        <v>0</v>
      </c>
      <c r="S56" s="15">
        <v>0</v>
      </c>
      <c r="T56" s="15">
        <v>0</v>
      </c>
      <c r="U56" s="46">
        <v>0</v>
      </c>
      <c r="V56" s="48">
        <v>0</v>
      </c>
      <c r="W56" s="46">
        <v>0</v>
      </c>
      <c r="X56" s="47">
        <f t="shared" si="4"/>
        <v>0</v>
      </c>
      <c r="Y56" s="46">
        <v>0</v>
      </c>
      <c r="Z56" s="15">
        <v>0</v>
      </c>
      <c r="AA56" s="15"/>
      <c r="AB56" s="15"/>
      <c r="AC56" s="15"/>
      <c r="AD56" s="1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24" customHeight="1">
      <c r="A57" s="43" t="s">
        <v>37</v>
      </c>
      <c r="B57" s="43" t="s">
        <v>80</v>
      </c>
      <c r="C57" s="55">
        <v>7.9</v>
      </c>
      <c r="D57" s="15">
        <v>12</v>
      </c>
      <c r="E57" s="15">
        <v>16</v>
      </c>
      <c r="F57" s="44">
        <f t="shared" si="10"/>
        <v>2.0253164556962022</v>
      </c>
      <c r="G57" s="45">
        <f t="shared" si="2"/>
        <v>0</v>
      </c>
      <c r="H57" s="46">
        <f>G57/D57*100</f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/>
      <c r="P57" s="47">
        <f t="shared" si="3"/>
        <v>0</v>
      </c>
      <c r="Q57" s="15">
        <v>0</v>
      </c>
      <c r="R57" s="15">
        <v>0</v>
      </c>
      <c r="S57" s="15">
        <v>0</v>
      </c>
      <c r="T57" s="15">
        <v>0</v>
      </c>
      <c r="U57" s="46">
        <v>0</v>
      </c>
      <c r="V57" s="48">
        <v>1</v>
      </c>
      <c r="W57" s="46">
        <f>V57/E57*100</f>
        <v>6.25</v>
      </c>
      <c r="X57" s="47">
        <f t="shared" si="4"/>
        <v>0</v>
      </c>
      <c r="Y57" s="46">
        <f>X57/E57*100</f>
        <v>0</v>
      </c>
      <c r="Z57" s="15">
        <v>0</v>
      </c>
      <c r="AA57" s="15"/>
      <c r="AB57" s="15"/>
      <c r="AC57" s="15"/>
      <c r="AD57" s="1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33" customHeight="1">
      <c r="A58" s="43" t="s">
        <v>38</v>
      </c>
      <c r="B58" s="43" t="s">
        <v>75</v>
      </c>
      <c r="C58" s="55">
        <v>18.54</v>
      </c>
      <c r="D58" s="15">
        <v>0</v>
      </c>
      <c r="E58" s="15">
        <v>0</v>
      </c>
      <c r="F58" s="44">
        <f t="shared" si="10"/>
        <v>0</v>
      </c>
      <c r="G58" s="45">
        <f t="shared" si="2"/>
        <v>0</v>
      </c>
      <c r="H58" s="46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/>
      <c r="P58" s="47">
        <f t="shared" si="3"/>
        <v>0</v>
      </c>
      <c r="Q58" s="15">
        <v>0</v>
      </c>
      <c r="R58" s="15">
        <v>0</v>
      </c>
      <c r="S58" s="15">
        <v>0</v>
      </c>
      <c r="T58" s="15">
        <v>0</v>
      </c>
      <c r="U58" s="46">
        <v>0</v>
      </c>
      <c r="V58" s="48">
        <v>0</v>
      </c>
      <c r="W58" s="46">
        <v>0</v>
      </c>
      <c r="X58" s="47">
        <f t="shared" si="4"/>
        <v>0</v>
      </c>
      <c r="Y58" s="46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24.75" customHeight="1">
      <c r="A59" s="43" t="s">
        <v>104</v>
      </c>
      <c r="B59" s="43" t="s">
        <v>56</v>
      </c>
      <c r="C59" s="55">
        <v>46.672</v>
      </c>
      <c r="D59" s="15">
        <v>2</v>
      </c>
      <c r="E59" s="15">
        <v>0</v>
      </c>
      <c r="F59" s="44">
        <f t="shared" si="10"/>
        <v>0</v>
      </c>
      <c r="G59" s="45">
        <f t="shared" si="2"/>
        <v>0</v>
      </c>
      <c r="H59" s="46">
        <f>G59/D59*100</f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/>
      <c r="P59" s="47">
        <f t="shared" si="3"/>
        <v>0</v>
      </c>
      <c r="Q59" s="15">
        <v>0</v>
      </c>
      <c r="R59" s="15">
        <v>0</v>
      </c>
      <c r="S59" s="15">
        <v>0</v>
      </c>
      <c r="T59" s="15">
        <v>0</v>
      </c>
      <c r="U59" s="46">
        <v>0</v>
      </c>
      <c r="V59" s="48">
        <v>0</v>
      </c>
      <c r="W59" s="46">
        <v>0</v>
      </c>
      <c r="X59" s="47">
        <f t="shared" si="4"/>
        <v>0</v>
      </c>
      <c r="Y59" s="46">
        <v>0</v>
      </c>
      <c r="Z59" s="15">
        <v>0</v>
      </c>
      <c r="AA59" s="15"/>
      <c r="AB59" s="15"/>
      <c r="AC59" s="15"/>
      <c r="AD59" s="1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34.5" customHeight="1">
      <c r="A60" s="43" t="s">
        <v>105</v>
      </c>
      <c r="B60" s="43" t="s">
        <v>154</v>
      </c>
      <c r="C60" s="55">
        <v>14.185</v>
      </c>
      <c r="D60" s="15">
        <v>33</v>
      </c>
      <c r="E60" s="15">
        <v>15</v>
      </c>
      <c r="F60" s="44">
        <f t="shared" si="10"/>
        <v>1.0574550581600282</v>
      </c>
      <c r="G60" s="45">
        <f t="shared" si="2"/>
        <v>0</v>
      </c>
      <c r="H60" s="46">
        <f>G60/D60*100</f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/>
      <c r="P60" s="47">
        <f t="shared" si="3"/>
        <v>0</v>
      </c>
      <c r="Q60" s="15">
        <v>0</v>
      </c>
      <c r="R60" s="15">
        <v>0</v>
      </c>
      <c r="S60" s="15">
        <v>0</v>
      </c>
      <c r="T60" s="15">
        <v>0</v>
      </c>
      <c r="U60" s="46">
        <v>0</v>
      </c>
      <c r="V60" s="48">
        <v>0</v>
      </c>
      <c r="W60" s="46">
        <f>V60/E60*100</f>
        <v>0</v>
      </c>
      <c r="X60" s="47">
        <f t="shared" si="4"/>
        <v>0</v>
      </c>
      <c r="Y60" s="46">
        <f>X60/E60*100</f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32.25" customHeight="1">
      <c r="A61" s="56" t="s">
        <v>106</v>
      </c>
      <c r="B61" s="56" t="s">
        <v>6</v>
      </c>
      <c r="C61" s="55"/>
      <c r="D61" s="47">
        <f>D62+D63+D64+D65+D66</f>
        <v>115</v>
      </c>
      <c r="E61" s="47">
        <f>E62+E63+E64+E65+E66</f>
        <v>127</v>
      </c>
      <c r="F61" s="57"/>
      <c r="G61" s="47">
        <f>G62+G63+G64+G65+G66</f>
        <v>8</v>
      </c>
      <c r="H61" s="58">
        <f>G61/D61*100</f>
        <v>6.956521739130435</v>
      </c>
      <c r="I61" s="47">
        <v>0</v>
      </c>
      <c r="J61" s="47">
        <f>J62+J63+J64+J65+J66</f>
        <v>0</v>
      </c>
      <c r="K61" s="47">
        <f aca="true" t="shared" si="13" ref="K61:AD61">K62+K63+K64+K65+K66</f>
        <v>0</v>
      </c>
      <c r="L61" s="47">
        <f t="shared" si="13"/>
        <v>0</v>
      </c>
      <c r="M61" s="47">
        <f t="shared" si="13"/>
        <v>0</v>
      </c>
      <c r="N61" s="47">
        <f t="shared" si="13"/>
        <v>0</v>
      </c>
      <c r="O61" s="47">
        <f t="shared" si="13"/>
        <v>0</v>
      </c>
      <c r="P61" s="47">
        <f t="shared" si="3"/>
        <v>8</v>
      </c>
      <c r="Q61" s="47">
        <f t="shared" si="13"/>
        <v>1</v>
      </c>
      <c r="R61" s="47">
        <f t="shared" si="13"/>
        <v>0</v>
      </c>
      <c r="S61" s="47">
        <f t="shared" si="13"/>
        <v>5</v>
      </c>
      <c r="T61" s="47">
        <f t="shared" si="13"/>
        <v>2</v>
      </c>
      <c r="U61" s="58">
        <f>P61/G61*100</f>
        <v>100</v>
      </c>
      <c r="V61" s="48">
        <f>V62+V63+V64+V65+V66</f>
        <v>14</v>
      </c>
      <c r="W61" s="58">
        <f>V61/E61*100</f>
        <v>11.023622047244094</v>
      </c>
      <c r="X61" s="47">
        <f>X62+X63+X64+X65+X66</f>
        <v>14</v>
      </c>
      <c r="Y61" s="58">
        <f>X61/E61*100</f>
        <v>11.023622047244094</v>
      </c>
      <c r="Z61" s="47">
        <v>0</v>
      </c>
      <c r="AA61" s="47">
        <f t="shared" si="13"/>
        <v>0</v>
      </c>
      <c r="AB61" s="47">
        <f t="shared" si="13"/>
        <v>0</v>
      </c>
      <c r="AC61" s="47">
        <f t="shared" si="13"/>
        <v>0</v>
      </c>
      <c r="AD61" s="47">
        <f t="shared" si="13"/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21" customHeight="1">
      <c r="A62" s="43" t="s">
        <v>107</v>
      </c>
      <c r="B62" s="43" t="s">
        <v>57</v>
      </c>
      <c r="C62" s="55">
        <v>8</v>
      </c>
      <c r="D62" s="15">
        <v>79</v>
      </c>
      <c r="E62" s="15">
        <v>90</v>
      </c>
      <c r="F62" s="44">
        <f t="shared" si="10"/>
        <v>11.25</v>
      </c>
      <c r="G62" s="45">
        <v>7</v>
      </c>
      <c r="H62" s="46">
        <f>G62/D62*100</f>
        <v>8.860759493670885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/>
      <c r="O62" s="15"/>
      <c r="P62" s="47">
        <f t="shared" si="3"/>
        <v>7</v>
      </c>
      <c r="Q62" s="15">
        <v>1</v>
      </c>
      <c r="R62" s="15">
        <v>0</v>
      </c>
      <c r="S62" s="15">
        <v>5</v>
      </c>
      <c r="T62" s="15">
        <v>1</v>
      </c>
      <c r="U62" s="46">
        <f>P62/G62*100</f>
        <v>100</v>
      </c>
      <c r="V62" s="48">
        <v>13</v>
      </c>
      <c r="W62" s="46">
        <f>V62/E62*100</f>
        <v>14.444444444444443</v>
      </c>
      <c r="X62" s="47">
        <v>13</v>
      </c>
      <c r="Y62" s="49">
        <f>X62/E62*100</f>
        <v>14.444444444444443</v>
      </c>
      <c r="Z62" s="15">
        <v>0</v>
      </c>
      <c r="AA62" s="15"/>
      <c r="AB62" s="15"/>
      <c r="AC62" s="15"/>
      <c r="AD62" s="15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8.75" customHeight="1">
      <c r="A63" s="43" t="s">
        <v>108</v>
      </c>
      <c r="B63" s="43" t="s">
        <v>58</v>
      </c>
      <c r="C63" s="55">
        <v>49.67</v>
      </c>
      <c r="D63" s="15">
        <v>36</v>
      </c>
      <c r="E63" s="15">
        <v>37</v>
      </c>
      <c r="F63" s="44">
        <f t="shared" si="10"/>
        <v>0.7449164485604993</v>
      </c>
      <c r="G63" s="45">
        <v>1</v>
      </c>
      <c r="H63" s="46">
        <f>G63/D63*100</f>
        <v>2.7777777777777777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/>
      <c r="O63" s="15"/>
      <c r="P63" s="47">
        <f t="shared" si="3"/>
        <v>1</v>
      </c>
      <c r="Q63" s="15">
        <v>0</v>
      </c>
      <c r="R63" s="15">
        <v>0</v>
      </c>
      <c r="S63" s="15">
        <v>0</v>
      </c>
      <c r="T63" s="15">
        <v>1</v>
      </c>
      <c r="U63" s="46">
        <f>P63/G63*100</f>
        <v>100</v>
      </c>
      <c r="V63" s="48">
        <v>1</v>
      </c>
      <c r="W63" s="46">
        <f>V63/E63*100</f>
        <v>2.7027027027027026</v>
      </c>
      <c r="X63" s="47">
        <v>1</v>
      </c>
      <c r="Y63" s="46">
        <f>X63/E63*100</f>
        <v>2.7027027027027026</v>
      </c>
      <c r="Z63" s="15">
        <v>0</v>
      </c>
      <c r="AA63" s="15"/>
      <c r="AB63" s="15"/>
      <c r="AC63" s="15"/>
      <c r="AD63" s="1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20.25" customHeight="1">
      <c r="A64" s="43" t="s">
        <v>109</v>
      </c>
      <c r="B64" s="43" t="s">
        <v>59</v>
      </c>
      <c r="C64" s="55">
        <v>1.363</v>
      </c>
      <c r="D64" s="15">
        <v>0</v>
      </c>
      <c r="E64" s="15">
        <v>0</v>
      </c>
      <c r="F64" s="44">
        <f t="shared" si="10"/>
        <v>0</v>
      </c>
      <c r="G64" s="45">
        <f t="shared" si="2"/>
        <v>0</v>
      </c>
      <c r="H64" s="46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/>
      <c r="O64" s="15"/>
      <c r="P64" s="47">
        <f t="shared" si="3"/>
        <v>0</v>
      </c>
      <c r="Q64" s="15">
        <v>0</v>
      </c>
      <c r="R64" s="15">
        <v>0</v>
      </c>
      <c r="S64" s="15">
        <v>0</v>
      </c>
      <c r="T64" s="15">
        <v>0</v>
      </c>
      <c r="U64" s="46">
        <v>0</v>
      </c>
      <c r="V64" s="48">
        <v>0</v>
      </c>
      <c r="W64" s="46">
        <v>0</v>
      </c>
      <c r="X64" s="47">
        <f t="shared" si="4"/>
        <v>0</v>
      </c>
      <c r="Y64" s="46">
        <v>0</v>
      </c>
      <c r="Z64" s="15">
        <v>0</v>
      </c>
      <c r="AA64" s="15"/>
      <c r="AB64" s="15"/>
      <c r="AC64" s="15"/>
      <c r="AD64" s="1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30.75" customHeight="1">
      <c r="A65" s="43" t="s">
        <v>110</v>
      </c>
      <c r="B65" s="43" t="s">
        <v>76</v>
      </c>
      <c r="C65" s="55">
        <v>23.65</v>
      </c>
      <c r="D65" s="15">
        <v>0</v>
      </c>
      <c r="E65" s="15">
        <v>0</v>
      </c>
      <c r="F65" s="44">
        <f t="shared" si="10"/>
        <v>0</v>
      </c>
      <c r="G65" s="45">
        <f t="shared" si="2"/>
        <v>0</v>
      </c>
      <c r="H65" s="46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/>
      <c r="O65" s="15"/>
      <c r="P65" s="47">
        <f t="shared" si="3"/>
        <v>0</v>
      </c>
      <c r="Q65" s="15">
        <v>0</v>
      </c>
      <c r="R65" s="15">
        <v>0</v>
      </c>
      <c r="S65" s="15">
        <v>0</v>
      </c>
      <c r="T65" s="15">
        <v>0</v>
      </c>
      <c r="U65" s="46">
        <v>0</v>
      </c>
      <c r="V65" s="48">
        <v>0</v>
      </c>
      <c r="W65" s="46">
        <v>0</v>
      </c>
      <c r="X65" s="47">
        <f t="shared" si="4"/>
        <v>0</v>
      </c>
      <c r="Y65" s="46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30" customHeight="1">
      <c r="A66" s="43" t="s">
        <v>111</v>
      </c>
      <c r="B66" s="43" t="s">
        <v>77</v>
      </c>
      <c r="C66" s="55">
        <v>42.68</v>
      </c>
      <c r="D66" s="15">
        <v>0</v>
      </c>
      <c r="E66" s="15">
        <v>0</v>
      </c>
      <c r="F66" s="44">
        <f t="shared" si="10"/>
        <v>0</v>
      </c>
      <c r="G66" s="45">
        <f t="shared" si="2"/>
        <v>0</v>
      </c>
      <c r="H66" s="46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/>
      <c r="O66" s="15"/>
      <c r="P66" s="47">
        <f t="shared" si="3"/>
        <v>0</v>
      </c>
      <c r="Q66" s="15">
        <v>0</v>
      </c>
      <c r="R66" s="15">
        <v>0</v>
      </c>
      <c r="S66" s="15">
        <v>0</v>
      </c>
      <c r="T66" s="15">
        <v>0</v>
      </c>
      <c r="U66" s="46">
        <v>0</v>
      </c>
      <c r="V66" s="48">
        <v>0</v>
      </c>
      <c r="W66" s="46">
        <v>0</v>
      </c>
      <c r="X66" s="47">
        <f t="shared" si="4"/>
        <v>0</v>
      </c>
      <c r="Y66" s="46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33" customHeight="1">
      <c r="A67" s="56" t="s">
        <v>112</v>
      </c>
      <c r="B67" s="56" t="s">
        <v>92</v>
      </c>
      <c r="C67" s="55"/>
      <c r="D67" s="47">
        <f>D68+D69+D70</f>
        <v>5</v>
      </c>
      <c r="E67" s="47">
        <f>E68+E69+E70</f>
        <v>14</v>
      </c>
      <c r="F67" s="57"/>
      <c r="G67" s="45">
        <f t="shared" si="2"/>
        <v>0</v>
      </c>
      <c r="H67" s="58">
        <f>G67/D67*100</f>
        <v>0</v>
      </c>
      <c r="I67" s="47">
        <v>0</v>
      </c>
      <c r="J67" s="47">
        <f>J68+J69+J70</f>
        <v>0</v>
      </c>
      <c r="K67" s="47">
        <f aca="true" t="shared" si="14" ref="K67:AD67">K68+K69+K70</f>
        <v>0</v>
      </c>
      <c r="L67" s="47">
        <f t="shared" si="14"/>
        <v>0</v>
      </c>
      <c r="M67" s="47">
        <f t="shared" si="14"/>
        <v>0</v>
      </c>
      <c r="N67" s="47">
        <f t="shared" si="14"/>
        <v>0</v>
      </c>
      <c r="O67" s="47">
        <f t="shared" si="14"/>
        <v>0</v>
      </c>
      <c r="P67" s="47">
        <f t="shared" si="3"/>
        <v>0</v>
      </c>
      <c r="Q67" s="47">
        <f t="shared" si="14"/>
        <v>0</v>
      </c>
      <c r="R67" s="47">
        <f t="shared" si="14"/>
        <v>0</v>
      </c>
      <c r="S67" s="47">
        <f t="shared" si="14"/>
        <v>0</v>
      </c>
      <c r="T67" s="47">
        <f t="shared" si="14"/>
        <v>0</v>
      </c>
      <c r="U67" s="58">
        <v>0</v>
      </c>
      <c r="V67" s="48">
        <f t="shared" si="14"/>
        <v>0</v>
      </c>
      <c r="W67" s="58">
        <v>0</v>
      </c>
      <c r="X67" s="47">
        <f t="shared" si="4"/>
        <v>0</v>
      </c>
      <c r="Y67" s="58">
        <v>0</v>
      </c>
      <c r="Z67" s="47">
        <v>0</v>
      </c>
      <c r="AA67" s="47">
        <f t="shared" si="14"/>
        <v>0</v>
      </c>
      <c r="AB67" s="47">
        <f t="shared" si="14"/>
        <v>0</v>
      </c>
      <c r="AC67" s="47">
        <f t="shared" si="14"/>
        <v>0</v>
      </c>
      <c r="AD67" s="47">
        <f t="shared" si="14"/>
        <v>0</v>
      </c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23.25" customHeight="1">
      <c r="A68" s="52" t="s">
        <v>113</v>
      </c>
      <c r="B68" s="43" t="s">
        <v>93</v>
      </c>
      <c r="C68" s="55">
        <v>3.596</v>
      </c>
      <c r="D68" s="15">
        <v>5</v>
      </c>
      <c r="E68" s="51">
        <v>14</v>
      </c>
      <c r="F68" s="44">
        <f t="shared" si="10"/>
        <v>3.89321468298109</v>
      </c>
      <c r="G68" s="45">
        <f t="shared" si="2"/>
        <v>0</v>
      </c>
      <c r="H68" s="46">
        <f>G68/D68*100</f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/>
      <c r="O68" s="15"/>
      <c r="P68" s="47">
        <f t="shared" si="3"/>
        <v>0</v>
      </c>
      <c r="Q68" s="15">
        <v>0</v>
      </c>
      <c r="R68" s="15">
        <v>0</v>
      </c>
      <c r="S68" s="15">
        <v>0</v>
      </c>
      <c r="T68" s="15">
        <v>0</v>
      </c>
      <c r="U68" s="46">
        <v>0</v>
      </c>
      <c r="V68" s="48">
        <v>0</v>
      </c>
      <c r="W68" s="46">
        <f>V68/E68*100</f>
        <v>0</v>
      </c>
      <c r="X68" s="47">
        <f t="shared" si="4"/>
        <v>0</v>
      </c>
      <c r="Y68" s="46">
        <f>X68/E68*100</f>
        <v>0</v>
      </c>
      <c r="Z68" s="15">
        <v>0</v>
      </c>
      <c r="AA68" s="15"/>
      <c r="AB68" s="15"/>
      <c r="AC68" s="15"/>
      <c r="AD68" s="1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0.25" customHeight="1">
      <c r="A69" s="43" t="s">
        <v>114</v>
      </c>
      <c r="B69" s="43" t="s">
        <v>94</v>
      </c>
      <c r="C69" s="55">
        <v>116.4</v>
      </c>
      <c r="D69" s="15">
        <v>0</v>
      </c>
      <c r="E69" s="15">
        <v>0</v>
      </c>
      <c r="F69" s="44">
        <f t="shared" si="10"/>
        <v>0</v>
      </c>
      <c r="G69" s="45">
        <f t="shared" si="2"/>
        <v>0</v>
      </c>
      <c r="H69" s="46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/>
      <c r="O69" s="15"/>
      <c r="P69" s="47">
        <f t="shared" si="3"/>
        <v>0</v>
      </c>
      <c r="Q69" s="15">
        <v>0</v>
      </c>
      <c r="R69" s="15">
        <v>0</v>
      </c>
      <c r="S69" s="15">
        <v>0</v>
      </c>
      <c r="T69" s="15">
        <v>0</v>
      </c>
      <c r="U69" s="46">
        <v>0</v>
      </c>
      <c r="V69" s="48">
        <v>0</v>
      </c>
      <c r="W69" s="46">
        <v>0</v>
      </c>
      <c r="X69" s="47">
        <f t="shared" si="4"/>
        <v>0</v>
      </c>
      <c r="Y69" s="46">
        <v>0</v>
      </c>
      <c r="Z69" s="15">
        <v>0</v>
      </c>
      <c r="AA69" s="15"/>
      <c r="AB69" s="15"/>
      <c r="AC69" s="15"/>
      <c r="AD69" s="15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32.25" customHeight="1">
      <c r="A70" s="43" t="s">
        <v>115</v>
      </c>
      <c r="B70" s="43" t="s">
        <v>95</v>
      </c>
      <c r="C70" s="55">
        <v>107.9</v>
      </c>
      <c r="D70" s="15">
        <v>0</v>
      </c>
      <c r="E70" s="15">
        <v>0</v>
      </c>
      <c r="F70" s="44">
        <f t="shared" si="10"/>
        <v>0</v>
      </c>
      <c r="G70" s="45">
        <f t="shared" si="2"/>
        <v>0</v>
      </c>
      <c r="H70" s="46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/>
      <c r="O70" s="15"/>
      <c r="P70" s="47">
        <f t="shared" si="3"/>
        <v>0</v>
      </c>
      <c r="Q70" s="15">
        <v>0</v>
      </c>
      <c r="R70" s="15">
        <v>0</v>
      </c>
      <c r="S70" s="15">
        <v>0</v>
      </c>
      <c r="T70" s="15">
        <v>0</v>
      </c>
      <c r="U70" s="46">
        <v>0</v>
      </c>
      <c r="V70" s="48">
        <v>0</v>
      </c>
      <c r="W70" s="46">
        <v>0</v>
      </c>
      <c r="X70" s="47">
        <f t="shared" si="4"/>
        <v>0</v>
      </c>
      <c r="Y70" s="46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31.5" customHeight="1">
      <c r="A71" s="56" t="s">
        <v>116</v>
      </c>
      <c r="B71" s="56" t="s">
        <v>7</v>
      </c>
      <c r="C71" s="55"/>
      <c r="D71" s="47">
        <f>D72+D73+D74</f>
        <v>39</v>
      </c>
      <c r="E71" s="47">
        <f>E72+E73+E74</f>
        <v>43</v>
      </c>
      <c r="F71" s="57"/>
      <c r="G71" s="45">
        <f>J71+K71+L71+M71</f>
        <v>0</v>
      </c>
      <c r="H71" s="58">
        <f>G71/D71*100</f>
        <v>0</v>
      </c>
      <c r="I71" s="47">
        <v>0</v>
      </c>
      <c r="J71" s="47">
        <f>J72+J73+J74</f>
        <v>0</v>
      </c>
      <c r="K71" s="47">
        <f aca="true" t="shared" si="15" ref="K71:AD71">K72+K73+K74</f>
        <v>0</v>
      </c>
      <c r="L71" s="47">
        <f t="shared" si="15"/>
        <v>0</v>
      </c>
      <c r="M71" s="47">
        <f t="shared" si="15"/>
        <v>0</v>
      </c>
      <c r="N71" s="47">
        <f t="shared" si="15"/>
        <v>0</v>
      </c>
      <c r="O71" s="47">
        <f t="shared" si="15"/>
        <v>0</v>
      </c>
      <c r="P71" s="47">
        <f>Q71+R71+S71+T71</f>
        <v>0</v>
      </c>
      <c r="Q71" s="47">
        <f t="shared" si="15"/>
        <v>0</v>
      </c>
      <c r="R71" s="47">
        <f t="shared" si="15"/>
        <v>0</v>
      </c>
      <c r="S71" s="47">
        <f t="shared" si="15"/>
        <v>0</v>
      </c>
      <c r="T71" s="47">
        <f t="shared" si="15"/>
        <v>0</v>
      </c>
      <c r="U71" s="58">
        <v>0</v>
      </c>
      <c r="V71" s="48">
        <f>V72+V73+V74</f>
        <v>2</v>
      </c>
      <c r="W71" s="58">
        <f>V71/E71*100</f>
        <v>4.651162790697675</v>
      </c>
      <c r="X71" s="47">
        <f>X72+X73+X74</f>
        <v>1</v>
      </c>
      <c r="Y71" s="58">
        <f>X71/E71*100</f>
        <v>2.3255813953488373</v>
      </c>
      <c r="Z71" s="47">
        <v>0</v>
      </c>
      <c r="AA71" s="47">
        <f t="shared" si="15"/>
        <v>0</v>
      </c>
      <c r="AB71" s="47">
        <f t="shared" si="15"/>
        <v>0</v>
      </c>
      <c r="AC71" s="47">
        <f t="shared" si="15"/>
        <v>0</v>
      </c>
      <c r="AD71" s="47">
        <f t="shared" si="15"/>
        <v>0</v>
      </c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21" customHeight="1">
      <c r="A72" s="43" t="s">
        <v>118</v>
      </c>
      <c r="B72" s="43" t="s">
        <v>61</v>
      </c>
      <c r="C72" s="55">
        <v>8.125</v>
      </c>
      <c r="D72" s="15">
        <v>21</v>
      </c>
      <c r="E72" s="15">
        <v>23</v>
      </c>
      <c r="F72" s="44">
        <f t="shared" si="10"/>
        <v>2.830769230769231</v>
      </c>
      <c r="G72" s="45">
        <f>J72+K72+L72+M72</f>
        <v>0</v>
      </c>
      <c r="H72" s="46">
        <f>G72/D72*100</f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/>
      <c r="O72" s="15"/>
      <c r="P72" s="47">
        <f>Q72+R72+S72+T72</f>
        <v>0</v>
      </c>
      <c r="Q72" s="15">
        <v>0</v>
      </c>
      <c r="R72" s="15">
        <v>0</v>
      </c>
      <c r="S72" s="15">
        <v>0</v>
      </c>
      <c r="T72" s="15">
        <v>0</v>
      </c>
      <c r="U72" s="46">
        <v>0</v>
      </c>
      <c r="V72" s="48">
        <v>1</v>
      </c>
      <c r="W72" s="46">
        <f>V72/E72*100</f>
        <v>4.3478260869565215</v>
      </c>
      <c r="X72" s="47">
        <f>AA72+AB72+AC72+AD72</f>
        <v>0</v>
      </c>
      <c r="Y72" s="46">
        <f>X72/E72*100</f>
        <v>0</v>
      </c>
      <c r="Z72" s="15">
        <v>0</v>
      </c>
      <c r="AA72" s="15"/>
      <c r="AB72" s="15"/>
      <c r="AC72" s="15"/>
      <c r="AD72" s="15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21" customHeight="1">
      <c r="A73" s="50" t="s">
        <v>117</v>
      </c>
      <c r="B73" s="50" t="s">
        <v>62</v>
      </c>
      <c r="C73" s="55">
        <v>8.415</v>
      </c>
      <c r="D73" s="51">
        <v>18</v>
      </c>
      <c r="E73" s="51">
        <v>20</v>
      </c>
      <c r="F73" s="54">
        <f t="shared" si="10"/>
        <v>2.3767082590612003</v>
      </c>
      <c r="G73" s="45">
        <f>J73+K73+L73+M73</f>
        <v>0</v>
      </c>
      <c r="H73" s="53">
        <f>G73/D73*100</f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/>
      <c r="O73" s="51"/>
      <c r="P73" s="47">
        <f>Q73+R73+S73+T73</f>
        <v>0</v>
      </c>
      <c r="Q73" s="51">
        <v>0</v>
      </c>
      <c r="R73" s="51">
        <v>0</v>
      </c>
      <c r="S73" s="51">
        <v>0</v>
      </c>
      <c r="T73" s="51">
        <v>0</v>
      </c>
      <c r="U73" s="53">
        <v>0</v>
      </c>
      <c r="V73" s="48">
        <v>1</v>
      </c>
      <c r="W73" s="53">
        <f>V73/E73*100</f>
        <v>5</v>
      </c>
      <c r="X73" s="47">
        <v>1</v>
      </c>
      <c r="Y73" s="53">
        <f>X73/E73*100</f>
        <v>5</v>
      </c>
      <c r="Z73" s="51">
        <v>0</v>
      </c>
      <c r="AA73" s="51"/>
      <c r="AB73" s="51"/>
      <c r="AC73" s="51"/>
      <c r="AD73" s="51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30" customHeight="1">
      <c r="A74" s="43" t="s">
        <v>142</v>
      </c>
      <c r="B74" s="43" t="s">
        <v>150</v>
      </c>
      <c r="C74" s="55">
        <v>204.905</v>
      </c>
      <c r="D74" s="15">
        <v>0</v>
      </c>
      <c r="E74" s="15">
        <v>0</v>
      </c>
      <c r="F74" s="44">
        <f t="shared" si="10"/>
        <v>0</v>
      </c>
      <c r="G74" s="45">
        <f>J74+K74+L74+M74</f>
        <v>0</v>
      </c>
      <c r="H74" s="53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/>
      <c r="O74" s="15"/>
      <c r="P74" s="47">
        <f>Q74+R74+S74+T74</f>
        <v>0</v>
      </c>
      <c r="Q74" s="15">
        <v>0</v>
      </c>
      <c r="R74" s="15">
        <v>0</v>
      </c>
      <c r="S74" s="15">
        <v>0</v>
      </c>
      <c r="T74" s="15">
        <v>0</v>
      </c>
      <c r="U74" s="46">
        <v>0</v>
      </c>
      <c r="V74" s="48">
        <v>0</v>
      </c>
      <c r="W74" s="46">
        <v>0</v>
      </c>
      <c r="X74" s="47">
        <f>AA74+AB74+AC74+AD74</f>
        <v>0</v>
      </c>
      <c r="Y74" s="46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89" t="s">
        <v>9</v>
      </c>
      <c r="B75" s="89"/>
      <c r="C75" s="59"/>
      <c r="D75" s="47">
        <f>D13+D17+D22+D27+D36+D40+D46+D55+D61+D67+D71</f>
        <v>371</v>
      </c>
      <c r="E75" s="47">
        <f>E13+E17+E22+E27+E36+E40+E46+E55+E61+E67+E71</f>
        <v>398</v>
      </c>
      <c r="F75" s="57"/>
      <c r="G75" s="47">
        <f>G13+G17+G22+G27+G36+G40+G46+G55+G61+G67+G71</f>
        <v>9</v>
      </c>
      <c r="H75" s="58">
        <f>G75/D75*100</f>
        <v>2.4258760107816713</v>
      </c>
      <c r="I75" s="47">
        <f>I13+I17+I22+I27+I36+I40+I46+I55+I61+I67+I71</f>
        <v>0</v>
      </c>
      <c r="J75" s="47">
        <f>J13+J17+J22+J27+J36+J40+J46+J55+J61+J67+J71</f>
        <v>0</v>
      </c>
      <c r="K75" s="47">
        <f>K13+K17+K22+K27+K36+K40+K46+K55+K61+K67+K71</f>
        <v>0</v>
      </c>
      <c r="L75" s="47">
        <f>L13+L17+L22+L27+L36+L40+L46+L55+L61+L67+L71</f>
        <v>0</v>
      </c>
      <c r="M75" s="47">
        <f>M13+M17+M22+M27+M36+M40+M46+M55+M61+M67+M71</f>
        <v>0</v>
      </c>
      <c r="N75" s="60"/>
      <c r="O75" s="60"/>
      <c r="P75" s="47">
        <f>P13+P17+P22+P27+P36+P40+P46+P55+P61+P67+P71</f>
        <v>9</v>
      </c>
      <c r="Q75" s="47">
        <f>Q13+Q17+Q22+Q27+Q36+Q40+Q46+Q55+Q61+Q67+Q71</f>
        <v>1</v>
      </c>
      <c r="R75" s="47">
        <f>R13+R17+R22+R27+R36+R40+R46+R55+R61+R67+R71</f>
        <v>0</v>
      </c>
      <c r="S75" s="47">
        <f>S13+S17+S22+S27+S36+S40+S46+S55+S61+S67+S71</f>
        <v>5</v>
      </c>
      <c r="T75" s="47">
        <f>T13+T17+T22+T27+T36+T40+T46+T55+T61+T67+T71</f>
        <v>3</v>
      </c>
      <c r="U75" s="58">
        <f>P75/G75*100</f>
        <v>100</v>
      </c>
      <c r="V75" s="48">
        <f>V13+V17+V22+V27+V36+V40+V46+V55+V61+V67+V71</f>
        <v>28</v>
      </c>
      <c r="W75" s="58">
        <f>V75/E75*100</f>
        <v>7.035175879396985</v>
      </c>
      <c r="X75" s="47">
        <f>X13+X17+X22+X27+X36+X40+X46+X55+X61+X67+X71</f>
        <v>23</v>
      </c>
      <c r="Y75" s="58">
        <f>X75/E75*100</f>
        <v>5.778894472361809</v>
      </c>
      <c r="Z75" s="47">
        <f>Z13+Z17+Z22+Z27+Z36+Z40+Z46+Z55+Z61+Z67+Z71</f>
        <v>0</v>
      </c>
      <c r="AA75" s="47">
        <f>AA13+AA17+AA22+AA27+AA36+AA40+AA46+AA55+AA61+AA67+AA71</f>
        <v>0</v>
      </c>
      <c r="AB75" s="47">
        <f>AB13+AB17+AB22+AB27+AB36+AB40+AB46+AB55+AB61+AB67+AB71</f>
        <v>0</v>
      </c>
      <c r="AC75" s="47">
        <f>AC13+AC17+AC22+AC27+AC36+AC40+AC46+AC55+AC61+AC67+AC71</f>
        <v>0</v>
      </c>
      <c r="AD75" s="47">
        <f>AD13+AD17+AD22+AD27+AD36+AD40+AD46+AD55+AD61+AD67+AD71</f>
        <v>0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8.75" customHeight="1">
      <c r="A76" s="35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8" customHeight="1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 customHeight="1">
      <c r="A78" s="75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32"/>
      <c r="R78" s="32"/>
      <c r="S78" s="32"/>
      <c r="T78" s="32"/>
      <c r="U78" s="72"/>
      <c r="V78" s="72"/>
      <c r="W78" s="72"/>
      <c r="X78" s="72"/>
      <c r="Y78" s="72"/>
      <c r="Z78" s="32"/>
      <c r="AA78" s="70"/>
      <c r="AB78" s="71"/>
      <c r="AC78" s="71"/>
      <c r="AD78" s="71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" customHeight="1">
      <c r="A79" s="3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40"/>
      <c r="V79" s="40"/>
      <c r="W79" s="40"/>
      <c r="X79" s="40"/>
      <c r="Y79" s="40"/>
      <c r="Z79" s="37"/>
      <c r="AA79" s="38"/>
      <c r="AB79" s="38"/>
      <c r="AC79" s="38"/>
      <c r="AD79" s="38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7.5" customHeight="1">
      <c r="A80" s="85"/>
      <c r="B80" s="86"/>
      <c r="C80" s="8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40"/>
      <c r="V80" s="40"/>
      <c r="W80" s="40"/>
      <c r="X80" s="40"/>
      <c r="Y80" s="40"/>
      <c r="Z80" s="37"/>
      <c r="AA80" s="38"/>
      <c r="AB80" s="38"/>
      <c r="AC80" s="38"/>
      <c r="AD80" s="38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 customHeight="1">
      <c r="A81" s="76"/>
      <c r="B81" s="77"/>
      <c r="C81" s="77"/>
      <c r="D81" s="27"/>
      <c r="E81" s="27"/>
      <c r="F81" s="28"/>
      <c r="G81" s="28"/>
      <c r="H81" s="17"/>
      <c r="I81" s="17"/>
      <c r="J81" s="17"/>
      <c r="K81" s="17"/>
      <c r="L81" s="31"/>
      <c r="M81" s="31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8">
      <c r="A82" s="90"/>
      <c r="B82" s="91"/>
      <c r="C82" s="91"/>
      <c r="D82" s="12"/>
      <c r="E82" s="12"/>
      <c r="F82" s="13"/>
      <c r="G82" s="11"/>
      <c r="H82" s="12"/>
      <c r="I82" s="12"/>
      <c r="J82" s="12"/>
      <c r="K82" s="12"/>
      <c r="L82" s="12"/>
      <c r="M82" s="12"/>
      <c r="N82" s="41"/>
      <c r="O82" s="41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8">
      <c r="A83" s="9"/>
      <c r="B83" s="10"/>
      <c r="C83" s="11"/>
      <c r="D83" s="12"/>
      <c r="E83" s="12"/>
      <c r="F83" s="13"/>
      <c r="G83" s="11"/>
      <c r="H83" s="12"/>
      <c r="I83" s="12"/>
      <c r="J83" s="12"/>
      <c r="K83" s="12"/>
      <c r="L83" s="12"/>
      <c r="M83" s="12"/>
      <c r="N83" s="8"/>
      <c r="O83" s="8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8">
      <c r="A84" s="9"/>
      <c r="B84" s="10"/>
      <c r="C84" s="11"/>
      <c r="D84" s="12"/>
      <c r="E84" s="12"/>
      <c r="F84" s="13"/>
      <c r="G84" s="11"/>
      <c r="H84" s="12"/>
      <c r="I84" s="12"/>
      <c r="J84" s="12"/>
      <c r="K84" s="12"/>
      <c r="L84" s="12"/>
      <c r="M84" s="12"/>
      <c r="N84" s="8"/>
      <c r="O84" s="8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29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57" customHeight="1">
      <c r="A86" s="7"/>
      <c r="B86" s="83"/>
      <c r="C86" s="84"/>
      <c r="D86" s="6"/>
      <c r="E86" s="6"/>
      <c r="F86" s="6"/>
      <c r="G86" s="6"/>
      <c r="H86" s="6"/>
      <c r="I86" s="6"/>
      <c r="J86" s="87"/>
      <c r="K86" s="87"/>
      <c r="L86" s="87"/>
      <c r="M86" s="88"/>
      <c r="N86" s="7"/>
      <c r="O86" s="7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76" ht="18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</row>
    <row r="88" spans="1:76" ht="18">
      <c r="A88" s="4"/>
      <c r="B88" s="5"/>
      <c r="C88" s="4"/>
      <c r="D88" s="4"/>
      <c r="E88" s="4"/>
      <c r="F88" s="4"/>
      <c r="G88" s="4"/>
      <c r="H88" s="4"/>
      <c r="I88" s="4"/>
      <c r="J88" s="14"/>
      <c r="K88" s="1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</row>
    <row r="89" spans="1:7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</row>
    <row r="90" spans="1:7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</row>
    <row r="91" spans="1:7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</row>
    <row r="92" spans="1:7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</row>
    <row r="93" spans="1:7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</row>
    <row r="94" spans="1:7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</row>
    <row r="95" spans="1:251" ht="14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14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14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14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1:251" ht="14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1:251" ht="14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1:251" ht="14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1:251" ht="14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ht="14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1:251" ht="14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1:251" ht="14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1:251" ht="14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1:251" ht="14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1:251" ht="14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1:251" ht="14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1:251" ht="14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1:251" ht="14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1:251" ht="14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251" ht="14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1:251" ht="14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1:251" ht="14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1:251" ht="14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pans="1:251" ht="14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1:251" ht="14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pans="1:251" ht="14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pans="1:251" ht="14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pans="1:251" ht="14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1:251" ht="14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1:251" ht="14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1:251" ht="14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1:251" ht="14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1:251" ht="14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1:251" ht="14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pans="1:251" ht="14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pans="1:251" ht="14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pans="1:251" ht="14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pans="1:251" ht="14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pans="1:76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  <row r="454" spans="1:76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</row>
    <row r="455" spans="1:76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</row>
    <row r="456" spans="1:76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</row>
    <row r="457" spans="1:76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</row>
    <row r="458" spans="1:76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</row>
    <row r="459" spans="1:76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</row>
    <row r="460" spans="1:76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</row>
    <row r="461" spans="1:76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</row>
    <row r="462" spans="1:76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</row>
    <row r="463" spans="1:76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</row>
    <row r="464" spans="1:76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</row>
    <row r="465" spans="1:76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</row>
    <row r="466" spans="1:76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</row>
    <row r="467" spans="1:76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</row>
    <row r="468" spans="1:76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</row>
    <row r="469" spans="1:76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</row>
    <row r="470" spans="1:76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</row>
    <row r="471" spans="1:76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</row>
    <row r="472" spans="1:76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</row>
    <row r="473" spans="1:76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</row>
    <row r="474" spans="1:76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</row>
    <row r="475" spans="1:76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</row>
    <row r="476" spans="1:76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</row>
    <row r="477" spans="1:76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</row>
    <row r="478" spans="1:76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</row>
    <row r="479" spans="1:76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</row>
    <row r="480" spans="1:76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</row>
    <row r="481" spans="1:76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</row>
    <row r="482" spans="1:76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</row>
    <row r="483" spans="1:76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</row>
    <row r="484" spans="1:76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</row>
    <row r="485" spans="1:76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</row>
    <row r="486" spans="1:76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</row>
    <row r="487" spans="1:76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</row>
    <row r="488" spans="1:76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</row>
    <row r="489" spans="1:76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</row>
    <row r="490" spans="1:76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</row>
    <row r="491" spans="1:76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</row>
    <row r="492" spans="1:76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</row>
    <row r="493" spans="1:76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</row>
    <row r="494" spans="1:76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</row>
    <row r="495" spans="1:76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</row>
    <row r="496" spans="1:76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</row>
    <row r="497" spans="1:76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</row>
    <row r="498" spans="1:76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</row>
    <row r="499" spans="1:76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</row>
    <row r="500" spans="1:76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</row>
    <row r="501" spans="1:76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</row>
    <row r="502" spans="1:76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</row>
    <row r="503" spans="1:76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</row>
    <row r="504" spans="1:76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</row>
    <row r="505" spans="1:76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</row>
    <row r="506" spans="1:76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</row>
    <row r="507" spans="1:76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</row>
    <row r="508" spans="1:76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</row>
    <row r="509" spans="1:76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</row>
    <row r="510" spans="1:76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</row>
    <row r="511" spans="1:76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</row>
    <row r="512" spans="1:76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</row>
    <row r="513" spans="1:76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</row>
    <row r="514" spans="1:76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</row>
    <row r="515" spans="1:76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</row>
    <row r="516" spans="1:76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</row>
    <row r="517" spans="1:76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</row>
    <row r="518" spans="1:76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</row>
    <row r="519" spans="1:76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</row>
    <row r="520" spans="1:76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</row>
    <row r="521" spans="1:76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</row>
    <row r="522" spans="1:76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</row>
    <row r="523" spans="1:76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</row>
    <row r="524" spans="1:76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</row>
    <row r="525" spans="1:76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</row>
    <row r="526" spans="1:76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</row>
    <row r="527" spans="1:76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</row>
    <row r="528" spans="1:76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</row>
    <row r="529" spans="1:76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</row>
    <row r="530" spans="1:76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</row>
    <row r="531" spans="1:76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</row>
    <row r="532" spans="1:76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</row>
    <row r="533" spans="1:76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</row>
    <row r="534" spans="1:76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</row>
    <row r="535" spans="1:76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</row>
    <row r="536" spans="1:76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</row>
    <row r="537" spans="1:76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</row>
    <row r="538" spans="1:76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</row>
    <row r="539" spans="1:76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</row>
    <row r="540" spans="1:76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</row>
    <row r="541" spans="1:76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</row>
    <row r="542" spans="1:76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</row>
    <row r="543" spans="1:76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</row>
    <row r="544" spans="1:76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</row>
    <row r="545" spans="1:76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</row>
    <row r="546" spans="1:76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</row>
    <row r="547" spans="1:76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</row>
    <row r="548" spans="1:76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</row>
    <row r="549" spans="1:76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</row>
    <row r="550" spans="1:76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</row>
    <row r="551" spans="1:76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</row>
    <row r="552" spans="1:76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</row>
    <row r="553" spans="1:76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</row>
    <row r="554" spans="1:76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</row>
    <row r="555" spans="1:76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</row>
    <row r="556" spans="1:76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</row>
    <row r="557" spans="1:76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</row>
    <row r="558" spans="1:76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</row>
    <row r="559" spans="1:76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</row>
    <row r="560" spans="1:76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</row>
    <row r="561" spans="1:76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</row>
    <row r="562" spans="1:76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</row>
    <row r="563" spans="1:76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</row>
    <row r="564" spans="1:76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</row>
    <row r="565" spans="1:76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</row>
    <row r="566" spans="1:76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</row>
    <row r="567" spans="1:76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</row>
    <row r="568" spans="1:76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</row>
    <row r="569" spans="1:76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</row>
    <row r="570" spans="1:76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</row>
    <row r="571" spans="1:76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</row>
    <row r="572" spans="1:76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</row>
    <row r="573" spans="1:76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</row>
    <row r="574" spans="1:76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</row>
    <row r="575" spans="1:76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</row>
    <row r="576" spans="1:76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</row>
    <row r="577" spans="1:76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</row>
    <row r="578" spans="1:76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</row>
    <row r="579" spans="1:76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</row>
    <row r="580" spans="1:76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</row>
    <row r="581" spans="1:76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</row>
    <row r="582" spans="1:76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</row>
    <row r="583" spans="1:76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</row>
    <row r="584" spans="1:76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</row>
    <row r="585" spans="1:76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</row>
    <row r="586" spans="1:76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</row>
    <row r="587" spans="1:76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</row>
    <row r="588" spans="1:76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</row>
    <row r="589" spans="1:76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</row>
    <row r="590" spans="1:76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</row>
    <row r="591" spans="1:76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</row>
    <row r="592" spans="1:76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</row>
    <row r="593" spans="1:76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</row>
    <row r="594" spans="1:76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</row>
    <row r="595" spans="1:76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</row>
    <row r="596" spans="1:76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</row>
    <row r="597" spans="1:76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</row>
    <row r="598" spans="1:76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</row>
    <row r="599" spans="1:76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</row>
    <row r="600" spans="1:76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</row>
    <row r="601" spans="1:76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</row>
    <row r="602" spans="1:76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</row>
    <row r="603" spans="1:76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</row>
    <row r="604" spans="1:76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</row>
    <row r="605" spans="1:76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</row>
    <row r="606" spans="1:76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</row>
    <row r="607" spans="1:76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</row>
    <row r="608" spans="1:76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</row>
    <row r="609" spans="1:76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</row>
    <row r="610" spans="1:76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</row>
    <row r="611" spans="1:76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</row>
    <row r="612" spans="1:76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</row>
    <row r="613" spans="1:76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</row>
    <row r="614" spans="1:76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</row>
    <row r="615" spans="1:76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</row>
    <row r="616" spans="1:76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</row>
    <row r="617" spans="1:76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</row>
    <row r="618" spans="1:76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</row>
    <row r="619" spans="1:76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</row>
    <row r="620" spans="1:76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</row>
    <row r="621" spans="1:76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</row>
    <row r="622" spans="1:76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</row>
    <row r="623" spans="1:76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</row>
    <row r="624" spans="1:76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</row>
    <row r="625" spans="1:76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</row>
    <row r="626" spans="1:76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</row>
    <row r="627" spans="1:76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</row>
    <row r="628" spans="1:76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</row>
    <row r="629" spans="1:76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</row>
    <row r="630" spans="1:76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</row>
    <row r="631" spans="1:76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</row>
    <row r="632" spans="1:76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</row>
    <row r="633" spans="1:76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</row>
    <row r="634" spans="1:76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</row>
    <row r="635" spans="1:76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</row>
    <row r="636" spans="1:76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</row>
    <row r="637" spans="1:76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</row>
    <row r="638" spans="1:76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</row>
    <row r="639" spans="1:76" ht="14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</row>
    <row r="640" spans="1:76" ht="14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</row>
    <row r="641" spans="1:76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</row>
    <row r="642" spans="1:76" ht="14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</row>
    <row r="643" spans="1:76" ht="14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</row>
    <row r="644" spans="1:76" ht="14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</row>
    <row r="645" spans="1:76" ht="14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</row>
    <row r="646" spans="1:76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</row>
    <row r="647" spans="1:76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</row>
    <row r="648" spans="1:76" ht="14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</row>
    <row r="649" spans="1:76" ht="14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</row>
    <row r="650" spans="1:76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</row>
    <row r="651" spans="1:76" ht="14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</row>
    <row r="652" spans="1:76" ht="14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</row>
    <row r="653" spans="1:76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</row>
    <row r="654" spans="1:76" ht="14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</row>
    <row r="655" spans="1:76" ht="14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</row>
    <row r="656" spans="1:76" ht="14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</row>
    <row r="657" spans="1:76" ht="14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</row>
    <row r="658" spans="1:76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</row>
    <row r="659" spans="1:76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</row>
    <row r="660" spans="1:76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</row>
    <row r="661" spans="1:76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</row>
    <row r="662" spans="1:76" ht="14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</row>
    <row r="663" spans="1:76" ht="14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</row>
    <row r="664" spans="1:76" ht="14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</row>
    <row r="665" spans="1:76" ht="14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</row>
    <row r="666" spans="1:76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</row>
    <row r="667" spans="1:76" ht="14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</row>
    <row r="668" spans="1:76" ht="14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</row>
    <row r="669" spans="1:76" ht="14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</row>
    <row r="670" spans="1:76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</row>
    <row r="671" spans="1:76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</row>
    <row r="672" spans="1:76" ht="14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</row>
    <row r="673" spans="1:76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</row>
    <row r="674" spans="1:76" ht="14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</row>
    <row r="675" spans="1:76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</row>
    <row r="676" spans="1:76" ht="14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</row>
    <row r="677" spans="1:76" ht="14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</row>
    <row r="678" spans="1:76" ht="14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</row>
    <row r="679" spans="1:76" ht="14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</row>
    <row r="680" spans="1:76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</row>
    <row r="681" spans="1:76" ht="14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</row>
    <row r="682" spans="1:76" ht="14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</row>
    <row r="683" spans="1:76" ht="14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</row>
    <row r="684" spans="1:76" ht="14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</row>
    <row r="685" spans="1:76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</row>
    <row r="686" spans="1:76" ht="14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</row>
    <row r="687" spans="1:76" ht="14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</row>
    <row r="688" spans="1:76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</row>
    <row r="689" spans="1:76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</row>
    <row r="690" spans="1:76" ht="14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</row>
    <row r="691" spans="1:76" ht="14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</row>
    <row r="692" spans="1:76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</row>
    <row r="693" spans="1:76" ht="14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</row>
    <row r="694" spans="1:76" ht="14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</row>
    <row r="695" spans="1:76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</row>
    <row r="696" spans="1:76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</row>
    <row r="697" spans="1:76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</row>
    <row r="698" spans="1:76" ht="14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</row>
    <row r="699" spans="1:76" ht="14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</row>
    <row r="700" spans="1:76" ht="14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</row>
    <row r="701" spans="1:76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</row>
    <row r="702" spans="1:76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</row>
    <row r="703" spans="1:76" ht="14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</row>
    <row r="704" spans="1:76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</row>
    <row r="705" spans="1:76" ht="14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</row>
    <row r="706" spans="1:76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</row>
    <row r="707" spans="1:76" ht="14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</row>
    <row r="708" spans="1:76" ht="14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</row>
    <row r="709" spans="1:76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</row>
    <row r="710" spans="1:76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</row>
    <row r="711" spans="1:76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</row>
    <row r="712" spans="1:76" ht="14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</row>
    <row r="713" spans="1:76" ht="14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</row>
    <row r="714" spans="1:76" ht="14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</row>
    <row r="715" spans="1:76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</row>
    <row r="716" spans="1:76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</row>
    <row r="717" spans="1:76" ht="14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</row>
    <row r="718" spans="1:76" ht="14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</row>
    <row r="719" spans="1:76" ht="14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</row>
    <row r="720" spans="1:76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</row>
    <row r="721" spans="1:76" ht="14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</row>
    <row r="722" spans="1:76" ht="14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</row>
    <row r="723" spans="1:76" ht="14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</row>
    <row r="724" spans="1:76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</row>
    <row r="725" spans="1:76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</row>
    <row r="726" spans="1:76" ht="14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</row>
    <row r="727" spans="1:76" ht="14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</row>
    <row r="728" spans="1:76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</row>
    <row r="729" spans="1:76" ht="14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</row>
    <row r="730" spans="1:76" ht="14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</row>
    <row r="731" spans="1:76" ht="14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</row>
    <row r="732" spans="1:76" ht="14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</row>
    <row r="733" spans="1:76" ht="14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</row>
    <row r="734" spans="1:76" ht="14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</row>
    <row r="735" spans="1:76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</row>
    <row r="736" spans="1:76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</row>
    <row r="737" spans="1:76" ht="14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</row>
    <row r="738" spans="1:76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</row>
    <row r="739" spans="1:76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</row>
    <row r="740" spans="1:76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</row>
    <row r="741" spans="1:76" ht="14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</row>
    <row r="742" spans="1:76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</row>
    <row r="743" spans="1:76" ht="14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</row>
    <row r="744" spans="1:76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</row>
    <row r="745" spans="1:76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</row>
    <row r="746" spans="1:76" ht="14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</row>
    <row r="747" spans="1:76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</row>
    <row r="748" spans="1:76" ht="14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</row>
    <row r="749" spans="1:76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</row>
    <row r="750" spans="1:76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</row>
    <row r="751" spans="1:76" ht="14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</row>
    <row r="752" spans="1:76" ht="14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</row>
    <row r="753" spans="1:76" ht="14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</row>
    <row r="754" spans="1:76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</row>
    <row r="755" spans="1:76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</row>
    <row r="756" spans="1:76" ht="14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</row>
    <row r="757" spans="1:76" ht="14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</row>
    <row r="758" spans="1:76" ht="14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</row>
    <row r="759" spans="1:76" ht="14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</row>
    <row r="760" spans="1:76" ht="14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</row>
    <row r="761" spans="1:76" ht="14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</row>
    <row r="762" spans="1:76" ht="14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</row>
    <row r="763" spans="1:76" ht="14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</row>
    <row r="764" spans="1:76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</row>
    <row r="765" spans="1:76" ht="14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</row>
    <row r="766" spans="1:76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</row>
    <row r="767" spans="1:76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</row>
    <row r="768" spans="1:76" ht="14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</row>
    <row r="769" spans="1:76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</row>
    <row r="770" spans="1:76" ht="14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</row>
    <row r="771" spans="1:76" ht="14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</row>
    <row r="772" spans="1:76" ht="14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</row>
    <row r="773" spans="1:76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</row>
    <row r="774" spans="1:76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</row>
    <row r="775" spans="1:76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</row>
    <row r="776" spans="1:76" ht="14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</row>
    <row r="777" spans="1:76" ht="14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</row>
    <row r="778" spans="1:76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</row>
    <row r="779" spans="1:76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</row>
    <row r="780" spans="1:76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</row>
    <row r="781" spans="1:76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</row>
    <row r="782" spans="1:76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</row>
    <row r="783" spans="1:76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</row>
    <row r="784" spans="1:76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</row>
    <row r="785" spans="1:76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</row>
    <row r="786" spans="1:76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</row>
    <row r="787" spans="1:76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</row>
    <row r="788" spans="1:76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</row>
    <row r="789" spans="1:76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</row>
    <row r="790" spans="1:76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</row>
    <row r="791" spans="1:76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</row>
    <row r="792" spans="1:76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</row>
    <row r="793" spans="1:76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</row>
    <row r="794" spans="1:76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</row>
    <row r="795" spans="1:76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</row>
    <row r="796" spans="1:76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</row>
    <row r="797" spans="1:76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</row>
    <row r="798" spans="1:76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</row>
    <row r="799" spans="1:76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</row>
    <row r="800" spans="1:76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</row>
    <row r="801" spans="1:76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</row>
    <row r="802" spans="1:76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</row>
    <row r="803" spans="1:76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</row>
    <row r="804" spans="1:76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</row>
    <row r="805" spans="1:76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</row>
    <row r="806" spans="1:76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</row>
    <row r="807" spans="1:76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</row>
    <row r="808" spans="1:76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</row>
    <row r="809" spans="1:76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</row>
    <row r="810" spans="1:76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</row>
    <row r="811" spans="1:76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</row>
    <row r="812" spans="1:76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</row>
    <row r="813" spans="1:76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</row>
    <row r="814" spans="1:76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</row>
    <row r="815" spans="1:76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</row>
    <row r="816" spans="1:76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</row>
    <row r="817" spans="1:76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</row>
    <row r="818" spans="1:76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</row>
    <row r="819" spans="1:76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</row>
    <row r="820" spans="1:76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</row>
    <row r="821" spans="1:76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</row>
    <row r="822" spans="1:76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</row>
    <row r="823" spans="1:76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</row>
    <row r="824" spans="1:76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</row>
    <row r="825" spans="1:76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</row>
    <row r="826" spans="1:76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</row>
    <row r="827" spans="1:76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</row>
    <row r="828" spans="1:76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</row>
    <row r="829" spans="1:76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</row>
    <row r="830" spans="1:76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</row>
    <row r="831" spans="1:76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</row>
    <row r="832" spans="1:76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</row>
    <row r="833" spans="1:76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</row>
    <row r="834" spans="1:76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</row>
    <row r="835" spans="1:76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</row>
    <row r="836" spans="1:76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</row>
    <row r="837" spans="1:76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</row>
    <row r="838" spans="1:76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</row>
    <row r="839" spans="1:76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</row>
    <row r="840" spans="1:76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</row>
    <row r="841" spans="1:76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</row>
    <row r="842" spans="1:76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</row>
    <row r="843" spans="1:76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</row>
    <row r="844" spans="1:76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</row>
    <row r="845" spans="1:76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</row>
    <row r="846" spans="1:76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</row>
    <row r="847" spans="1:76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</row>
    <row r="848" spans="1:76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</row>
    <row r="849" spans="1:76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</row>
    <row r="850" spans="1:76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</row>
    <row r="851" spans="1:76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</row>
    <row r="852" spans="1:76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</row>
    <row r="853" spans="1:76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</row>
    <row r="854" spans="1:76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</row>
    <row r="855" spans="1:76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</row>
    <row r="856" spans="1:76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</row>
    <row r="857" spans="1:76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</row>
    <row r="858" spans="1:76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</row>
    <row r="859" spans="1:76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</row>
    <row r="860" spans="1:76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</row>
    <row r="861" spans="1:76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</row>
    <row r="862" spans="1:76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</row>
    <row r="863" spans="1:76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</row>
    <row r="864" spans="1:76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</row>
    <row r="865" spans="1:76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</row>
    <row r="866" spans="1:76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</row>
    <row r="867" spans="1:76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</row>
    <row r="868" spans="1:76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</row>
    <row r="869" spans="1:76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</row>
    <row r="870" spans="1:76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</row>
    <row r="871" spans="1:76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</row>
    <row r="872" spans="1:76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</row>
    <row r="873" spans="1:76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</row>
    <row r="874" spans="1:76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</row>
    <row r="875" spans="1:76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</row>
    <row r="876" spans="1:76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</row>
    <row r="877" spans="1:76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</row>
    <row r="878" spans="1:76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</row>
    <row r="879" spans="1:76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</row>
    <row r="880" spans="1:76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</row>
    <row r="881" spans="1:76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</row>
    <row r="882" spans="1:76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</row>
    <row r="883" spans="1:76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</row>
    <row r="884" spans="1:76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</row>
    <row r="885" spans="1:76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</row>
    <row r="886" spans="1:76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</row>
    <row r="887" spans="1:76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</row>
    <row r="888" spans="1:76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</row>
    <row r="889" spans="1:76" ht="14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</row>
    <row r="890" spans="1:76" ht="14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</row>
    <row r="891" spans="1:76" ht="14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</row>
    <row r="892" spans="1:76" ht="14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</row>
    <row r="893" spans="1:76" ht="14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</row>
    <row r="894" spans="1:76" ht="14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</row>
    <row r="895" spans="1:76" ht="14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</row>
    <row r="896" spans="1:76" ht="14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</row>
    <row r="897" spans="1:76" ht="14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</row>
    <row r="898" spans="1:76" ht="14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</row>
    <row r="899" spans="1:76" ht="14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</row>
    <row r="900" spans="1:76" ht="14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</row>
    <row r="901" spans="1:76" ht="14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</row>
    <row r="902" spans="1:76" ht="14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</row>
    <row r="903" spans="1:76" ht="14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</row>
    <row r="904" spans="1:76" ht="14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</row>
    <row r="905" spans="1:76" ht="14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</row>
    <row r="906" spans="1:76" ht="14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</row>
    <row r="907" spans="1:76" ht="14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</row>
    <row r="908" spans="1:76" ht="14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</row>
    <row r="909" spans="1:76" ht="14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</row>
    <row r="910" spans="1:76" ht="14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</row>
    <row r="911" spans="1:76" ht="14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</row>
    <row r="912" spans="1:76" ht="14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</row>
    <row r="913" spans="1:76" ht="14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</row>
    <row r="914" spans="1:76" ht="14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</row>
    <row r="915" spans="1:76" ht="14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</row>
    <row r="916" spans="1:76" ht="14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</row>
    <row r="917" spans="1:76" ht="14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</row>
    <row r="918" spans="1:76" ht="14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</row>
    <row r="919" spans="1:76" ht="14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</row>
    <row r="920" spans="1:76" ht="14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</row>
    <row r="921" spans="1:76" ht="14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</row>
    <row r="922" spans="1:76" ht="14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</row>
    <row r="923" spans="16:64" ht="14.25"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6:64" ht="14.25"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6:64" ht="14.25"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6:64" ht="14.25"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6:64" ht="14.25"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6:64" ht="14.25"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6:64" ht="14.25"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6:64" ht="14.25"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6:64" ht="14.25"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6:64" ht="14.25"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6:64" ht="14.25"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6:64" ht="14.25"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6:64" ht="14.25"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6:64" ht="14.25"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6:64" ht="14.25"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6:64" ht="14.25"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6:64" ht="14.25"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6:64" ht="14.25"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6:64" ht="14.25"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6:64" ht="14.25"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6:64" ht="14.25"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6:64" ht="14.25"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6:64" ht="14.25"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6:64" ht="14.25"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6:64" ht="14.25"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6:64" ht="14.25"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7:64" ht="14.25"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7:64" ht="14.25"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7:64" ht="14.25"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7:64" ht="14.25"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7:64" ht="14.25"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7:64" ht="14.25"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7:64" ht="14.25"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7:64" ht="14.25"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7:64" ht="14.25"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7:64" ht="14.25"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7:64" ht="14.25"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7:64" ht="14.25"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7:64" ht="14.25"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7:64" ht="14.25"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7:64" ht="14.25"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7:64" ht="14.25"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7:64" ht="14.25"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7:64" ht="14.25"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7:64" ht="14.25"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7:64" ht="14.25"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8:62" ht="14.2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8:62" ht="14.2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8:62" ht="14.2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8:62" ht="14.2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8:62" ht="14.2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8:62" ht="14.2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8:62" ht="14.2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8:62" ht="14.2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8:62" ht="14.2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8:62" ht="14.2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8:62" ht="14.2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8:62" ht="14.2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8:62" ht="14.2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8:62" ht="14.2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8:62" ht="14.2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8:62" ht="14.2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8:62" ht="14.2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8:62" ht="14.2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8:62" ht="14.2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8:62" ht="14.2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8:62" ht="14.2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8:62" ht="14.2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8:62" ht="14.2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8:62" ht="14.2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8:62" ht="14.2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8:62" ht="14.2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8:62" ht="14.2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8:62" ht="14.2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8:62" ht="14.2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8:62" ht="14.2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8:62" ht="14.2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8:62" ht="14.2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8:62" ht="14.2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  <row r="1002" spans="18:62" ht="14.2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</row>
    <row r="1003" spans="18:62" ht="14.2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</row>
    <row r="1004" spans="18:62" ht="14.2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</row>
    <row r="1005" spans="18:62" ht="14.2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</row>
    <row r="1006" spans="18:62" ht="14.2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</row>
    <row r="1007" spans="18:62" ht="14.2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</row>
    <row r="1008" spans="18:62" ht="14.2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</row>
    <row r="1009" spans="18:62" ht="14.2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</row>
    <row r="1010" spans="18:62" ht="14.2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</row>
    <row r="1011" spans="18:62" ht="14.2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</row>
    <row r="1012" spans="18:62" ht="14.2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</row>
    <row r="1013" spans="18:62" ht="14.2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</row>
    <row r="1014" spans="18:62" ht="14.2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</row>
    <row r="1015" spans="18:62" ht="14.2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</row>
    <row r="1016" spans="18:62" ht="14.2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</row>
    <row r="1017" spans="18:62" ht="14.2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</row>
    <row r="1018" spans="18:62" ht="14.2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</row>
    <row r="1019" spans="18:62" ht="14.2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</row>
    <row r="1020" spans="18:62" ht="14.2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</row>
    <row r="1021" spans="18:62" ht="14.2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</row>
    <row r="1022" spans="18:62" ht="14.2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</row>
    <row r="1023" spans="18:62" ht="14.2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</row>
    <row r="1024" spans="18:62" ht="14.2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</row>
    <row r="1025" spans="18:62" ht="14.2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</row>
    <row r="1026" spans="18:62" ht="14.2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</row>
    <row r="1027" spans="18:62" ht="14.2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</row>
    <row r="1028" spans="18:62" ht="14.2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</row>
    <row r="1029" spans="18:62" ht="14.2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</row>
    <row r="1030" spans="18:62" ht="14.2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</row>
    <row r="1031" spans="18:62" ht="14.2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</row>
    <row r="1032" spans="18:62" ht="14.2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</row>
    <row r="1033" spans="18:62" ht="14.2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</row>
    <row r="1034" spans="18:62" ht="14.2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</row>
    <row r="1035" spans="18:62" ht="14.2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</row>
    <row r="1036" spans="18:62" ht="14.2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</row>
    <row r="1037" spans="18:62" ht="14.2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</row>
    <row r="1038" spans="18:62" ht="14.2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</row>
    <row r="1039" spans="18:62" ht="14.2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</row>
    <row r="1040" spans="18:62" ht="14.2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</row>
    <row r="1041" spans="18:62" ht="14.2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</row>
    <row r="1042" spans="18:62" ht="14.2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</row>
    <row r="1043" spans="18:62" ht="14.2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</row>
    <row r="1044" spans="18:62" ht="14.2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</row>
    <row r="1045" spans="18:62" ht="14.2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</row>
    <row r="1046" spans="18:62" ht="14.2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</row>
    <row r="1047" spans="18:62" ht="14.2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</row>
    <row r="1048" spans="18:62" ht="14.2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</row>
    <row r="1049" spans="18:62" ht="14.2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</row>
    <row r="1050" spans="18:62" ht="14.2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</row>
    <row r="1051" spans="18:62" ht="14.25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</row>
    <row r="1052" spans="18:62" ht="14.25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</row>
    <row r="1053" spans="18:62" ht="14.25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</row>
    <row r="1054" spans="18:62" ht="14.25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</row>
    <row r="1055" spans="18:62" ht="14.25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</row>
    <row r="1056" spans="18:62" ht="14.25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</row>
    <row r="1057" spans="18:62" ht="14.25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</row>
    <row r="1058" spans="18:62" ht="14.25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</row>
    <row r="1059" spans="18:62" ht="14.25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</row>
    <row r="1060" spans="18:62" ht="14.25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</row>
    <row r="1061" spans="18:62" ht="14.25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</row>
    <row r="1062" spans="18:62" ht="14.25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</row>
    <row r="1063" spans="18:62" ht="14.25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</row>
    <row r="1064" spans="18:62" ht="14.25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</row>
    <row r="1065" spans="18:62" ht="14.25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</row>
    <row r="1066" spans="18:62" ht="14.25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</row>
    <row r="1067" spans="18:62" ht="14.25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</row>
    <row r="1068" spans="18:62" ht="14.25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</row>
    <row r="1069" spans="18:62" ht="14.25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</row>
    <row r="1070" spans="18:62" ht="14.25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</row>
    <row r="1071" spans="18:62" ht="14.25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</row>
    <row r="1072" spans="18:62" ht="14.25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</row>
    <row r="1073" spans="18:62" ht="14.25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</row>
    <row r="1074" spans="18:62" ht="14.25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</row>
    <row r="1075" spans="18:62" ht="14.25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</row>
    <row r="1076" spans="18:62" ht="14.25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</row>
    <row r="1077" spans="18:62" ht="14.25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</row>
    <row r="1078" spans="18:62" ht="14.25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</row>
    <row r="1079" spans="18:62" ht="14.25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</row>
    <row r="1080" spans="18:62" ht="14.25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</row>
    <row r="1081" spans="18:62" ht="14.25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</row>
    <row r="1082" spans="18:62" ht="14.25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</row>
    <row r="1083" spans="18:62" ht="14.25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</row>
    <row r="1084" spans="18:62" ht="14.25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</row>
    <row r="1085" spans="18:62" ht="14.25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</row>
    <row r="1086" spans="18:62" ht="14.25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</row>
    <row r="1087" spans="18:62" ht="14.25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</row>
    <row r="1088" spans="18:62" ht="14.25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</row>
    <row r="1089" spans="18:62" ht="14.25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</row>
    <row r="1090" spans="18:62" ht="14.25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</row>
    <row r="1091" spans="18:62" ht="14.25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</row>
    <row r="1092" spans="18:62" ht="14.25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</row>
    <row r="1093" spans="18:62" ht="14.25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</row>
    <row r="1094" spans="18:62" ht="14.25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</row>
    <row r="1095" spans="18:62" ht="14.25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</row>
    <row r="1096" spans="18:62" ht="14.25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</row>
    <row r="1097" spans="18:62" ht="14.25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</row>
    <row r="1098" spans="18:62" ht="14.25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</row>
    <row r="1099" spans="18:62" ht="14.25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</row>
    <row r="1100" spans="18:62" ht="14.25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</row>
    <row r="1101" spans="18:62" ht="14.25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</row>
    <row r="1102" spans="18:62" ht="14.25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</row>
    <row r="1103" spans="18:62" ht="14.25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</row>
    <row r="1104" spans="18:62" ht="14.25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</row>
    <row r="1105" spans="18:62" ht="14.25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</row>
    <row r="1106" spans="18:62" ht="14.25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</row>
    <row r="1107" spans="18:62" ht="14.25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</row>
    <row r="1108" spans="18:62" ht="14.25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</row>
    <row r="1109" spans="18:62" ht="14.25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</row>
    <row r="1110" spans="18:62" ht="14.25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</row>
    <row r="1111" spans="18:62" ht="14.25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</row>
    <row r="1112" spans="18:62" ht="14.25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</row>
    <row r="1113" spans="18:62" ht="14.25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</row>
    <row r="1114" spans="18:62" ht="14.25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</row>
    <row r="1115" spans="18:62" ht="14.25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</row>
    <row r="1116" spans="18:62" ht="14.25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</row>
    <row r="1117" spans="18:62" ht="14.25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</row>
    <row r="1118" spans="18:62" ht="14.25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</row>
    <row r="1119" spans="18:62" ht="14.25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</row>
    <row r="1120" spans="18:62" ht="14.25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</row>
    <row r="1121" spans="18:62" ht="14.25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</row>
    <row r="1122" spans="18:62" ht="14.25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</row>
    <row r="1123" spans="18:62" ht="14.25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</row>
    <row r="1124" spans="18:62" ht="14.25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</row>
    <row r="1125" spans="18:62" ht="14.25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</row>
    <row r="1126" spans="18:62" ht="14.25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</row>
    <row r="1127" spans="18:62" ht="14.25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</row>
    <row r="1128" spans="18:62" ht="14.25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</row>
    <row r="1129" spans="18:62" ht="14.25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</row>
    <row r="1130" spans="18:62" ht="14.25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</row>
    <row r="1131" spans="18:62" ht="14.25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</row>
    <row r="1132" spans="18:62" ht="14.25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</row>
    <row r="1133" spans="18:62" ht="14.25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</row>
    <row r="1134" spans="18:62" ht="14.25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</row>
    <row r="1135" spans="18:62" ht="14.25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</row>
    <row r="1136" spans="18:62" ht="14.25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</row>
    <row r="1137" spans="18:62" ht="14.25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</row>
    <row r="1138" spans="18:62" ht="14.25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</row>
    <row r="1139" spans="18:62" ht="14.25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</row>
    <row r="1140" spans="18:62" ht="14.25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</row>
    <row r="1141" spans="18:62" ht="14.25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</row>
    <row r="1142" spans="18:62" ht="14.25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</row>
    <row r="1143" spans="18:62" ht="14.25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</row>
    <row r="1144" spans="18:62" ht="14.25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</row>
    <row r="1145" spans="18:62" ht="14.25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</row>
    <row r="1146" spans="18:62" ht="14.25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</row>
    <row r="1147" spans="18:62" ht="14.25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</row>
    <row r="1148" spans="18:62" ht="14.25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</row>
    <row r="1149" spans="18:62" ht="14.25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</row>
    <row r="1150" spans="18:62" ht="14.25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</row>
    <row r="1151" spans="18:62" ht="14.25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</row>
    <row r="1152" spans="18:62" ht="14.25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</row>
    <row r="1153" spans="18:62" ht="14.25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</row>
    <row r="1154" spans="18:62" ht="14.25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</row>
    <row r="1155" spans="18:62" ht="14.25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</row>
    <row r="1156" spans="18:62" ht="14.25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</row>
    <row r="1157" spans="18:62" ht="14.25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</row>
    <row r="1158" spans="18:62" ht="14.25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</row>
    <row r="1159" spans="18:62" ht="14.25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</row>
    <row r="1160" spans="18:62" ht="14.25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</row>
    <row r="1161" spans="18:62" ht="14.25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</row>
    <row r="1162" spans="18:62" ht="14.25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</row>
    <row r="1163" spans="18:62" ht="14.25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</row>
    <row r="1164" spans="18:62" ht="14.25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</row>
    <row r="1165" spans="18:62" ht="14.25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</row>
    <row r="1166" spans="18:62" ht="14.25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</row>
    <row r="1167" spans="18:62" ht="14.25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</row>
    <row r="1168" spans="18:62" ht="14.25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</row>
    <row r="1169" spans="18:62" ht="14.25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</row>
    <row r="1170" spans="18:62" ht="14.25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</row>
    <row r="1171" spans="18:62" ht="14.25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</row>
    <row r="1172" spans="18:62" ht="14.25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</row>
    <row r="1173" spans="18:62" ht="14.25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</row>
    <row r="1174" spans="18:62" ht="14.25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</row>
    <row r="1175" spans="18:62" ht="14.25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</row>
    <row r="1176" spans="18:62" ht="14.25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</row>
    <row r="1177" spans="18:62" ht="14.25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</row>
    <row r="1178" spans="18:62" ht="14.25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</row>
    <row r="1179" spans="18:62" ht="14.25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</row>
    <row r="1180" spans="18:62" ht="14.25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</row>
    <row r="1181" spans="18:62" ht="14.25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</row>
    <row r="1182" spans="18:62" ht="14.25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</row>
    <row r="1183" spans="18:62" ht="14.25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</row>
    <row r="1184" spans="18:62" ht="14.25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</row>
    <row r="1185" spans="18:62" ht="14.25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</row>
    <row r="1186" spans="18:62" ht="14.25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</row>
    <row r="1187" spans="18:62" ht="14.25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</row>
    <row r="1188" spans="18:62" ht="14.25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</row>
    <row r="1189" spans="18:62" ht="14.25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</row>
    <row r="1190" spans="18:62" ht="14.25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</row>
    <row r="1191" spans="18:62" ht="14.25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</row>
    <row r="1192" spans="18:62" ht="14.25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</row>
    <row r="1193" spans="18:62" ht="14.25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</row>
    <row r="1194" spans="18:62" ht="14.25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</row>
    <row r="1195" spans="18:62" ht="14.25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</row>
    <row r="1196" spans="18:62" ht="14.25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</row>
    <row r="1197" spans="18:62" ht="14.25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</row>
    <row r="1198" spans="18:62" ht="14.25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</row>
    <row r="1199" spans="18:62" ht="14.25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</row>
    <row r="1200" spans="18:62" ht="14.25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</row>
    <row r="1201" spans="18:62" ht="14.25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</row>
    <row r="1202" spans="18:62" ht="14.25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</row>
    <row r="1203" spans="18:62" ht="14.25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</row>
    <row r="1204" spans="18:62" ht="14.25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</row>
    <row r="1205" spans="18:62" ht="14.25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</row>
    <row r="1206" spans="18:62" ht="14.25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</row>
    <row r="1207" spans="18:62" ht="14.25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</row>
    <row r="1208" spans="18:62" ht="14.25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</row>
    <row r="1209" spans="18:62" ht="14.25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</row>
    <row r="1210" spans="18:62" ht="14.25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</row>
    <row r="1211" spans="18:62" ht="14.25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</row>
    <row r="1212" spans="18:62" ht="14.25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</row>
    <row r="1213" spans="18:62" ht="14.25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</row>
    <row r="1214" spans="18:62" ht="14.25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</row>
    <row r="1215" spans="18:62" ht="14.25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</row>
    <row r="1216" spans="18:62" ht="14.25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</row>
    <row r="1217" spans="18:62" ht="14.25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</row>
    <row r="1218" spans="18:62" ht="14.25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</row>
    <row r="1219" spans="18:62" ht="14.25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</row>
    <row r="1220" spans="18:62" ht="14.25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</row>
    <row r="1221" spans="18:62" ht="14.25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</row>
    <row r="1222" spans="18:62" ht="14.25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</row>
    <row r="1223" spans="18:62" ht="14.25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</row>
    <row r="1224" spans="18:62" ht="14.25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</row>
    <row r="1225" spans="18:62" ht="14.25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</row>
    <row r="1226" spans="18:62" ht="14.25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</row>
    <row r="1227" spans="18:62" ht="14.25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</row>
    <row r="1228" spans="18:62" ht="14.25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</row>
    <row r="1229" spans="18:62" ht="14.25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</row>
    <row r="1230" spans="18:62" ht="14.25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</row>
    <row r="1231" spans="18:62" ht="14.25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</row>
    <row r="1232" spans="18:62" ht="14.25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</row>
    <row r="1233" spans="18:62" ht="14.25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</row>
    <row r="1234" spans="18:62" ht="14.25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</row>
    <row r="1235" spans="18:62" ht="14.25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</row>
    <row r="1236" spans="18:62" ht="14.25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</row>
    <row r="1237" spans="18:62" ht="14.25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</row>
    <row r="1238" spans="18:62" ht="14.25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</row>
    <row r="1239" spans="18:62" ht="14.25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</row>
    <row r="1240" spans="18:62" ht="14.25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</row>
    <row r="1241" spans="18:62" ht="14.25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</row>
    <row r="1242" spans="18:62" ht="14.25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</row>
    <row r="1243" spans="18:62" ht="14.25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</row>
    <row r="1244" spans="18:62" ht="14.25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</row>
    <row r="1245" spans="18:62" ht="14.25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</row>
    <row r="1246" spans="18:62" ht="14.25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</row>
    <row r="1247" spans="18:62" ht="14.25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</row>
    <row r="1248" spans="18:62" ht="14.25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</row>
    <row r="1249" spans="18:62" ht="14.25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</row>
    <row r="1250" spans="18:62" ht="14.25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</row>
    <row r="1251" spans="18:62" ht="14.25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</row>
    <row r="1252" spans="18:62" ht="14.25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</row>
    <row r="1253" spans="18:62" ht="14.25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</row>
    <row r="1254" spans="18:62" ht="14.25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</row>
    <row r="1255" spans="18:62" ht="14.25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</row>
    <row r="1256" spans="18:62" ht="14.25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</row>
    <row r="1257" spans="18:62" ht="14.25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</row>
    <row r="1258" spans="18:62" ht="14.25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</row>
    <row r="1259" spans="18:62" ht="14.25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</row>
    <row r="1260" spans="18:62" ht="14.25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</row>
    <row r="1261" spans="18:62" ht="14.25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</row>
    <row r="1262" spans="18:62" ht="14.25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</row>
    <row r="1263" spans="18:62" ht="14.25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</row>
    <row r="1264" spans="18:62" ht="14.25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</row>
    <row r="1265" spans="18:62" ht="14.25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</row>
    <row r="1266" spans="18:62" ht="14.25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</row>
    <row r="1267" spans="18:62" ht="14.25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</row>
    <row r="1268" spans="18:62" ht="14.25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</row>
    <row r="1269" spans="18:62" ht="14.25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</row>
    <row r="1270" spans="18:62" ht="14.25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</row>
    <row r="1271" spans="18:62" ht="14.25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</row>
    <row r="1272" spans="18:62" ht="14.25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</row>
    <row r="1273" spans="18:62" ht="14.25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</row>
    <row r="1274" spans="18:62" ht="14.25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</row>
    <row r="1275" spans="18:62" ht="14.25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</row>
    <row r="1276" spans="18:62" ht="14.25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</row>
    <row r="1277" spans="18:62" ht="14.25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</row>
    <row r="1278" spans="18:62" ht="14.25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</row>
    <row r="1279" spans="18:62" ht="14.25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</row>
    <row r="1280" spans="18:62" ht="14.25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</row>
    <row r="1281" spans="18:62" ht="14.25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</row>
    <row r="1282" spans="18:62" ht="14.25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</row>
    <row r="1283" spans="18:62" ht="14.25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</row>
    <row r="1284" spans="18:62" ht="14.25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</row>
    <row r="1285" spans="18:62" ht="14.25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</row>
    <row r="1286" spans="18:62" ht="14.25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</row>
    <row r="1287" spans="18:62" ht="14.25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</row>
    <row r="1288" spans="18:62" ht="14.25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</row>
    <row r="1289" spans="18:62" ht="14.25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</row>
    <row r="1290" spans="18:62" ht="14.25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</row>
    <row r="1291" spans="18:62" ht="14.25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</row>
    <row r="1292" spans="18:62" ht="14.25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</row>
    <row r="1293" spans="18:62" ht="14.25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</row>
    <row r="1294" spans="18:62" ht="14.25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</row>
    <row r="1295" spans="18:62" ht="14.25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</row>
    <row r="1296" spans="18:62" ht="14.25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</row>
    <row r="1297" spans="18:62" ht="14.25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</row>
    <row r="1298" spans="18:62" ht="14.25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</row>
    <row r="1299" spans="18:62" ht="14.25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</row>
    <row r="1300" spans="18:62" ht="14.25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</row>
    <row r="1301" spans="18:62" ht="14.25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</row>
    <row r="1302" spans="18:62" ht="14.25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</row>
    <row r="1303" spans="18:62" ht="14.25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</row>
    <row r="1304" spans="18:62" ht="14.25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</row>
    <row r="1305" spans="18:62" ht="14.25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</row>
    <row r="1306" spans="18:62" ht="14.25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</row>
    <row r="1307" spans="18:62" ht="14.25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</row>
    <row r="1308" spans="18:62" ht="14.25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</row>
    <row r="1309" spans="18:62" ht="14.25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</row>
    <row r="1310" spans="18:62" ht="14.25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</row>
    <row r="1311" spans="18:62" ht="14.25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</row>
    <row r="1312" spans="18:62" ht="14.25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</row>
    <row r="1313" spans="18:62" ht="14.25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</row>
    <row r="1314" spans="18:62" ht="14.25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</row>
    <row r="1315" spans="18:62" ht="14.25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</row>
    <row r="1316" spans="18:62" ht="14.25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</row>
    <row r="1317" spans="18:62" ht="14.25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</row>
    <row r="1318" spans="18:62" ht="14.25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</row>
    <row r="1319" spans="18:62" ht="14.25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</row>
    <row r="1320" spans="18:62" ht="14.25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</row>
    <row r="1321" spans="18:62" ht="14.25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</row>
    <row r="1322" spans="18:62" ht="14.25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</row>
    <row r="1323" spans="18:62" ht="14.25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</row>
    <row r="1324" spans="18:62" ht="14.25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</row>
    <row r="1325" spans="18:62" ht="14.25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</row>
    <row r="1326" spans="18:62" ht="14.25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</row>
    <row r="1327" spans="18:62" ht="14.25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</row>
    <row r="1328" spans="18:62" ht="14.25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</row>
    <row r="1329" spans="18:62" ht="14.25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</row>
    <row r="1330" spans="18:62" ht="14.25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</row>
    <row r="1331" spans="18:62" ht="14.25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</row>
    <row r="1332" spans="18:62" ht="14.25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</row>
    <row r="1333" spans="18:62" ht="14.25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</row>
    <row r="1334" spans="18:62" ht="14.25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</row>
    <row r="1335" spans="18:62" ht="14.25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</row>
    <row r="1336" spans="18:62" ht="14.25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</row>
    <row r="1337" spans="18:62" ht="14.25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</row>
    <row r="1338" spans="18:62" ht="14.25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</row>
    <row r="1339" spans="18:62" ht="14.25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</row>
    <row r="1340" spans="18:62" ht="14.25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</row>
    <row r="1341" spans="18:62" ht="14.25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</row>
    <row r="1342" spans="18:62" ht="14.25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</row>
    <row r="1343" spans="18:62" ht="14.25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</row>
    <row r="1344" spans="18:62" ht="14.25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</row>
    <row r="1345" spans="18:62" ht="14.25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</row>
    <row r="1346" spans="18:62" ht="14.25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</row>
    <row r="1347" spans="18:62" ht="14.25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</row>
    <row r="1348" spans="18:62" ht="14.25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</row>
    <row r="1349" spans="18:62" ht="14.25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</row>
    <row r="1350" spans="18:62" ht="14.25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</row>
    <row r="1351" spans="18:62" ht="14.25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</row>
    <row r="1352" spans="18:62" ht="14.25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</row>
    <row r="1353" spans="18:62" ht="14.25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</row>
    <row r="1354" spans="18:62" ht="14.25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</row>
    <row r="1355" spans="18:62" ht="14.25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</row>
    <row r="1356" spans="18:62" ht="14.25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</row>
    <row r="1357" spans="18:62" ht="14.25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</row>
    <row r="1358" spans="18:62" ht="14.25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</row>
    <row r="1359" spans="18:62" ht="14.25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</row>
    <row r="1360" spans="18:62" ht="14.25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</row>
    <row r="1361" spans="18:62" ht="14.25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</row>
    <row r="1362" spans="18:62" ht="14.25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</row>
    <row r="1363" spans="18:62" ht="14.25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</row>
    <row r="1364" spans="18:62" ht="14.25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</row>
    <row r="1365" spans="18:62" ht="14.25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</row>
    <row r="1366" spans="18:62" ht="14.25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</row>
    <row r="1367" spans="18:62" ht="14.25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</row>
    <row r="1368" spans="18:62" ht="14.25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</row>
    <row r="1369" spans="18:62" ht="14.25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</row>
    <row r="1370" spans="18:62" ht="14.25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</row>
    <row r="1371" spans="18:62" ht="14.25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</row>
    <row r="1372" spans="18:62" ht="14.25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</row>
    <row r="1373" spans="18:62" ht="14.25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</row>
    <row r="1374" spans="18:62" ht="14.25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</row>
    <row r="1375" spans="18:62" ht="14.25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</row>
    <row r="1376" spans="18:62" ht="14.25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</row>
    <row r="1377" spans="18:62" ht="14.25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</row>
    <row r="1378" spans="18:62" ht="14.25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</row>
    <row r="1379" spans="18:62" ht="14.25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</row>
    <row r="1380" spans="18:62" ht="14.25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</row>
    <row r="1381" spans="18:62" ht="14.25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</row>
    <row r="1382" spans="18:62" ht="14.25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</row>
    <row r="1383" spans="18:62" ht="14.25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</row>
    <row r="1384" spans="18:62" ht="14.25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</row>
    <row r="1385" spans="18:62" ht="14.25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</row>
    <row r="1386" spans="18:62" ht="14.25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</row>
    <row r="1387" spans="18:62" ht="14.25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</row>
    <row r="1388" spans="18:62" ht="14.25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</row>
    <row r="1389" spans="18:62" ht="14.25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</row>
    <row r="1390" spans="18:62" ht="14.25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</row>
    <row r="1391" spans="18:62" ht="14.25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</row>
    <row r="1392" spans="18:62" ht="14.25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</row>
    <row r="1393" spans="18:62" ht="14.25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</row>
    <row r="1394" spans="18:62" ht="14.25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</row>
    <row r="1395" spans="18:62" ht="14.25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</row>
    <row r="1396" spans="18:62" ht="14.25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</row>
    <row r="1397" spans="18:62" ht="14.25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</row>
    <row r="1398" spans="18:62" ht="14.2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</row>
    <row r="1399" spans="18:62" ht="14.2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</row>
    <row r="1400" spans="18:62" ht="14.25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</row>
    <row r="1401" spans="18:62" ht="14.25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</row>
    <row r="1402" spans="18:62" ht="14.25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</row>
    <row r="1403" spans="18:62" ht="14.25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</row>
    <row r="1404" spans="18:62" ht="14.25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</row>
    <row r="1405" spans="18:62" ht="14.25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</row>
    <row r="1406" spans="18:62" ht="14.25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</row>
    <row r="1407" spans="18:62" ht="14.25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</row>
    <row r="1408" spans="18:62" ht="14.25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</row>
    <row r="1409" spans="18:62" ht="14.25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</row>
    <row r="1410" spans="18:62" ht="14.25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</row>
    <row r="1411" spans="18:62" ht="14.25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</row>
    <row r="1412" spans="18:62" ht="14.25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</row>
    <row r="1413" spans="18:62" ht="14.25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</row>
    <row r="1414" spans="18:62" ht="14.25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</row>
    <row r="1415" spans="18:62" ht="14.25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</row>
    <row r="1416" spans="18:62" ht="14.25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</row>
    <row r="1417" spans="18:62" ht="14.25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</row>
    <row r="1418" spans="18:62" ht="14.25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</row>
    <row r="1419" spans="18:62" ht="14.25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</row>
    <row r="1420" spans="18:62" ht="14.25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</row>
    <row r="1421" spans="18:62" ht="14.25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</row>
    <row r="1422" spans="18:62" ht="14.25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</row>
    <row r="1423" spans="18:62" ht="14.25"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</row>
    <row r="1424" spans="18:62" ht="14.25"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</row>
    <row r="1425" spans="18:62" ht="14.25"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</row>
    <row r="1426" spans="18:62" ht="14.25"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</row>
    <row r="1427" spans="18:62" ht="14.25"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</row>
    <row r="1428" spans="18:62" ht="14.25"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</row>
    <row r="1429" spans="18:62" ht="14.25"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</row>
    <row r="1430" spans="18:62" ht="14.25"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</row>
    <row r="1431" spans="18:62" ht="14.25"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</row>
    <row r="1432" spans="18:62" ht="14.25"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</row>
    <row r="1433" spans="18:62" ht="14.25"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</row>
    <row r="1434" spans="18:62" ht="14.25"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</row>
    <row r="1435" spans="18:62" ht="14.25"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</row>
    <row r="1436" spans="18:62" ht="14.25"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</row>
    <row r="1437" spans="18:62" ht="14.25"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</row>
    <row r="1438" spans="18:62" ht="14.25"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</row>
    <row r="1439" spans="18:62" ht="14.25"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</row>
    <row r="1440" spans="18:62" ht="14.25"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</row>
    <row r="1441" spans="18:62" ht="14.25"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</row>
    <row r="1442" spans="18:62" ht="14.25"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</row>
    <row r="1443" spans="18:62" ht="14.25"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</row>
    <row r="1444" spans="18:62" ht="14.25"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</row>
    <row r="1445" spans="18:62" ht="14.25"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</row>
    <row r="1446" spans="18:62" ht="14.25"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</row>
    <row r="1447" spans="18:62" ht="14.25"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</row>
    <row r="1448" spans="18:62" ht="14.25"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</row>
    <row r="1449" spans="18:62" ht="14.25"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</row>
    <row r="1450" spans="18:62" ht="14.25"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</row>
    <row r="1451" spans="18:62" ht="14.25"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</row>
    <row r="1452" spans="18:62" ht="14.25"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</row>
    <row r="1453" spans="18:62" ht="14.25"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</row>
    <row r="1454" spans="18:62" ht="14.25"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</row>
    <row r="1455" spans="18:62" ht="14.25"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</row>
    <row r="1456" spans="18:62" ht="14.25"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</row>
    <row r="1457" spans="18:62" ht="14.25"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</row>
    <row r="1458" spans="18:62" ht="14.25"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</row>
    <row r="1459" spans="18:62" ht="14.25"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</row>
    <row r="1460" spans="18:62" ht="14.25"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</row>
    <row r="1461" spans="18:62" ht="14.25"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</row>
    <row r="1462" spans="18:62" ht="14.25"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</row>
    <row r="1463" spans="18:62" ht="14.25"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</row>
    <row r="1464" spans="18:62" ht="14.25"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</row>
    <row r="1465" spans="18:62" ht="14.25"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</row>
    <row r="1466" spans="18:62" ht="14.25"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</row>
    <row r="1467" spans="18:62" ht="14.25"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</row>
    <row r="1468" spans="18:62" ht="14.25"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</row>
    <row r="1469" spans="18:62" ht="14.25"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</row>
    <row r="1470" spans="18:62" ht="14.25"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</row>
    <row r="1471" spans="18:62" ht="14.25"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</row>
    <row r="1472" spans="18:62" ht="14.25"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</row>
    <row r="1473" spans="18:62" ht="14.25"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</row>
    <row r="1474" spans="18:62" ht="14.25"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</row>
    <row r="1475" spans="18:62" ht="14.25"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</row>
    <row r="1476" spans="18:62" ht="14.25"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</row>
    <row r="1477" spans="18:62" ht="14.25"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</row>
    <row r="1478" spans="18:62" ht="14.25"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</row>
    <row r="1479" spans="18:62" ht="14.25"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</row>
    <row r="1480" spans="18:62" ht="14.25"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</row>
    <row r="1481" spans="18:62" ht="14.25"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</row>
    <row r="1482" spans="18:62" ht="14.25"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</row>
    <row r="1483" spans="18:62" ht="14.25"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</row>
    <row r="1484" spans="18:62" ht="14.25"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</row>
    <row r="1485" spans="18:62" ht="14.25"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</row>
    <row r="1486" spans="18:62" ht="14.25"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</row>
    <row r="1487" spans="18:62" ht="14.25"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</row>
    <row r="1488" spans="18:62" ht="14.25"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</row>
    <row r="1489" spans="18:62" ht="14.25"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</row>
    <row r="1490" spans="18:62" ht="14.25"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</row>
    <row r="1491" spans="18:62" ht="14.25"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</row>
    <row r="1492" spans="18:62" ht="14.25"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</row>
    <row r="1493" spans="18:62" ht="14.25"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</row>
    <row r="1494" spans="18:62" ht="14.25"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</row>
    <row r="1495" spans="18:62" ht="14.25"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</row>
    <row r="1496" spans="18:62" ht="14.25"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</row>
    <row r="1497" spans="18:62" ht="14.25"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</row>
    <row r="1498" spans="18:62" ht="14.25"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</row>
    <row r="1499" spans="18:62" ht="14.25"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</row>
    <row r="1500" spans="18:62" ht="14.25"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</row>
    <row r="1501" spans="18:62" ht="14.25"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</row>
    <row r="1502" spans="18:62" ht="14.25"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</row>
    <row r="1503" spans="18:62" ht="14.25"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</row>
    <row r="1504" spans="18:62" ht="14.25"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</row>
    <row r="1505" spans="18:62" ht="14.25"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</row>
    <row r="1506" spans="18:62" ht="14.25"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</row>
    <row r="1507" spans="18:62" ht="14.25"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</row>
    <row r="1508" spans="18:62" ht="14.25"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</row>
    <row r="1509" spans="18:62" ht="14.25"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</row>
    <row r="1510" spans="18:62" ht="14.25"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</row>
    <row r="1511" spans="18:62" ht="14.25"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</row>
    <row r="1512" spans="18:62" ht="14.25"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</row>
    <row r="1513" spans="18:62" ht="14.25"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</row>
    <row r="1514" spans="18:62" ht="14.25"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</row>
    <row r="1515" spans="18:62" ht="14.25"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</row>
    <row r="1516" spans="18:62" ht="14.25"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</row>
    <row r="1517" spans="18:62" ht="14.25"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</row>
    <row r="1518" spans="18:62" ht="14.25"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</row>
    <row r="1519" spans="18:62" ht="14.25"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</row>
    <row r="1520" spans="18:62" ht="14.25"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</row>
    <row r="1521" spans="18:62" ht="14.25"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</row>
    <row r="1522" spans="18:62" ht="14.25"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</row>
    <row r="1523" spans="18:62" ht="14.25"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</row>
    <row r="1524" spans="18:62" ht="14.25"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</row>
    <row r="1525" spans="18:62" ht="14.25"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</row>
    <row r="1526" spans="18:62" ht="14.25"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</row>
    <row r="1527" spans="18:62" ht="14.25"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</row>
    <row r="1528" spans="18:62" ht="14.25"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</row>
    <row r="1529" spans="18:62" ht="14.25"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</row>
    <row r="1530" spans="18:62" ht="14.25"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</row>
    <row r="1531" spans="18:62" ht="14.25"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</row>
    <row r="1532" spans="18:62" ht="14.25"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</row>
    <row r="1533" spans="18:62" ht="14.25"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</row>
    <row r="1534" spans="18:62" ht="14.25"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</row>
    <row r="1535" spans="18:62" ht="14.25"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</row>
    <row r="1536" spans="18:62" ht="14.25"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</row>
    <row r="1537" spans="18:62" ht="14.25"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</row>
    <row r="1538" spans="18:62" ht="14.25"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</row>
    <row r="1539" spans="18:62" ht="14.25"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</row>
    <row r="1540" spans="18:62" ht="14.25"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</row>
    <row r="1541" spans="18:62" ht="14.25"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</row>
    <row r="1542" spans="18:62" ht="14.25"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</row>
    <row r="1543" spans="18:62" ht="14.25"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</row>
    <row r="1544" spans="18:62" ht="14.25"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</row>
    <row r="1545" spans="18:62" ht="14.25"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</row>
    <row r="1546" spans="18:62" ht="14.25"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</row>
    <row r="1547" spans="18:62" ht="14.25"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</row>
    <row r="1548" spans="18:62" ht="14.25"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</row>
    <row r="1549" spans="18:62" ht="14.25"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</row>
    <row r="1550" spans="18:62" ht="14.25"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</row>
    <row r="1551" spans="18:62" ht="14.25"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</row>
    <row r="1552" spans="18:62" ht="14.25"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</row>
    <row r="1553" spans="18:62" ht="14.25"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</row>
    <row r="1554" spans="18:62" ht="14.25"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</row>
    <row r="1555" spans="18:62" ht="14.25"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</row>
    <row r="1556" spans="18:62" ht="14.25"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</row>
    <row r="1557" spans="18:62" ht="14.25"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</row>
    <row r="1558" spans="18:62" ht="14.25"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</row>
    <row r="1559" spans="18:62" ht="14.25"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</row>
    <row r="1560" spans="18:62" ht="14.25"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</row>
    <row r="1561" spans="18:62" ht="14.25"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</row>
    <row r="1562" spans="18:62" ht="14.25"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</row>
    <row r="1563" spans="18:62" ht="14.25"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</row>
    <row r="1564" spans="18:62" ht="14.25"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</row>
    <row r="1565" spans="18:62" ht="14.25"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</row>
    <row r="1566" spans="18:62" ht="14.25"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</row>
    <row r="1567" spans="18:62" ht="14.25"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</row>
    <row r="1568" spans="18:62" ht="14.25"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</row>
    <row r="1569" spans="18:62" ht="14.25"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</row>
    <row r="1570" spans="18:62" ht="14.25"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</row>
    <row r="1571" spans="18:62" ht="14.25"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</row>
    <row r="1572" spans="18:62" ht="14.25"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</row>
    <row r="1573" spans="18:62" ht="14.25"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</row>
    <row r="1574" spans="18:62" ht="14.25"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</row>
    <row r="1575" spans="18:62" ht="14.25"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</row>
    <row r="1576" spans="18:62" ht="14.25"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</row>
    <row r="1577" spans="18:62" ht="14.25"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</row>
    <row r="1578" spans="18:62" ht="14.25"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</row>
    <row r="1579" spans="18:62" ht="14.25"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</row>
    <row r="1580" spans="18:62" ht="14.25"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</row>
    <row r="1581" spans="18:62" ht="14.25"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</row>
    <row r="1582" spans="18:62" ht="14.25"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</row>
    <row r="1583" spans="18:62" ht="14.25"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</row>
    <row r="1584" spans="18:62" ht="14.25"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</row>
    <row r="1585" spans="18:62" ht="14.25"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</row>
    <row r="1586" spans="18:62" ht="14.25"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</row>
    <row r="1587" spans="18:62" ht="14.25"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</row>
    <row r="1588" spans="18:62" ht="14.25"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</row>
    <row r="1589" spans="18:62" ht="14.25"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</row>
    <row r="1590" spans="18:62" ht="14.25"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</row>
    <row r="1591" spans="18:62" ht="14.25"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</row>
    <row r="1592" spans="18:62" ht="14.25"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</row>
    <row r="1593" spans="18:62" ht="14.25"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</row>
    <row r="1594" spans="18:62" ht="14.25"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</row>
    <row r="1595" spans="18:62" ht="14.25"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</row>
    <row r="1596" spans="18:62" ht="14.25"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</row>
    <row r="1597" spans="18:62" ht="14.25"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</row>
    <row r="1598" spans="18:62" ht="14.25"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</row>
    <row r="1599" spans="18:62" ht="14.25"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</row>
    <row r="1600" spans="18:62" ht="14.25"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</row>
    <row r="1601" spans="18:62" ht="14.25"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</row>
    <row r="1602" spans="18:62" ht="14.25"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</row>
    <row r="1603" spans="18:62" ht="14.25"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</row>
    <row r="1604" spans="18:62" ht="14.25"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</row>
    <row r="1605" spans="18:62" ht="14.25"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</row>
    <row r="1606" spans="18:62" ht="14.25"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</row>
    <row r="1607" spans="18:62" ht="14.25"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</row>
    <row r="1608" spans="18:62" ht="14.25"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</row>
    <row r="1609" spans="18:62" ht="14.25"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</row>
    <row r="1610" spans="18:62" ht="14.25"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</row>
    <row r="1611" spans="18:62" ht="14.25"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</row>
    <row r="1612" spans="18:62" ht="14.25"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</row>
    <row r="1613" spans="18:62" ht="14.25"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</row>
    <row r="1614" spans="18:62" ht="14.25"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</row>
    <row r="1615" spans="18:62" ht="14.25"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</row>
    <row r="1616" spans="18:62" ht="14.25"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</row>
    <row r="1617" spans="18:62" ht="14.25"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</row>
    <row r="1618" spans="18:62" ht="14.25"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</row>
    <row r="1619" spans="18:62" ht="14.25"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</row>
    <row r="1620" spans="18:62" ht="14.25"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</row>
    <row r="1621" spans="18:62" ht="14.25"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</row>
    <row r="1622" spans="18:62" ht="14.25"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</row>
    <row r="1623" spans="18:62" ht="14.25"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</row>
    <row r="1624" spans="18:62" ht="14.25"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</row>
    <row r="1625" spans="18:62" ht="14.25"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</row>
    <row r="1626" spans="18:62" ht="14.25"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</row>
    <row r="1627" spans="18:62" ht="14.25"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</row>
    <row r="1628" spans="18:62" ht="14.25"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</row>
    <row r="1629" spans="18:62" ht="14.25"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</row>
    <row r="1630" spans="18:62" ht="14.25"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</row>
    <row r="1631" spans="18:62" ht="14.25"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</row>
    <row r="1632" spans="18:62" ht="14.25"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</row>
    <row r="1633" spans="18:62" ht="14.25"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</row>
    <row r="1634" spans="18:62" ht="14.25"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</row>
    <row r="1635" spans="18:62" ht="14.25"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</row>
    <row r="1636" spans="18:62" ht="14.25"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</row>
    <row r="1637" spans="18:62" ht="14.25"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</row>
    <row r="1638" spans="18:62" ht="14.25"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</row>
    <row r="1639" spans="18:62" ht="14.25"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</row>
    <row r="1640" spans="18:62" ht="14.25"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</row>
    <row r="1641" spans="18:62" ht="14.25"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</row>
    <row r="1642" spans="18:62" ht="14.25"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</row>
    <row r="1643" spans="18:62" ht="14.25"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</row>
    <row r="1644" spans="18:62" ht="14.25"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</row>
    <row r="1645" spans="18:62" ht="14.25"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</row>
  </sheetData>
  <sheetProtection/>
  <mergeCells count="42">
    <mergeCell ref="Z1:AD1"/>
    <mergeCell ref="B4:AB4"/>
    <mergeCell ref="B86:C86"/>
    <mergeCell ref="V7:AD7"/>
    <mergeCell ref="A80:C80"/>
    <mergeCell ref="J86:M86"/>
    <mergeCell ref="A75:B75"/>
    <mergeCell ref="A82:C82"/>
    <mergeCell ref="J9:M9"/>
    <mergeCell ref="A81:C81"/>
    <mergeCell ref="AD10:AD11"/>
    <mergeCell ref="A2:AB2"/>
    <mergeCell ref="A3:AB3"/>
    <mergeCell ref="G7:U7"/>
    <mergeCell ref="P9:P11"/>
    <mergeCell ref="U9:U11"/>
    <mergeCell ref="X8:AD8"/>
    <mergeCell ref="B5:AC5"/>
    <mergeCell ref="AA9:AD9"/>
    <mergeCell ref="A7:A11"/>
    <mergeCell ref="AA78:AD78"/>
    <mergeCell ref="H9:H11"/>
    <mergeCell ref="U78:Y78"/>
    <mergeCell ref="A77:P77"/>
    <mergeCell ref="A78:P78"/>
    <mergeCell ref="X9:X11"/>
    <mergeCell ref="V8:W10"/>
    <mergeCell ref="G9:G11"/>
    <mergeCell ref="Y9:Y11"/>
    <mergeCell ref="B7:B11"/>
    <mergeCell ref="J10:L10"/>
    <mergeCell ref="G8:M8"/>
    <mergeCell ref="T10:T11"/>
    <mergeCell ref="D7:E10"/>
    <mergeCell ref="Z9:Z11"/>
    <mergeCell ref="C7:C11"/>
    <mergeCell ref="F7:F11"/>
    <mergeCell ref="Q9:T9"/>
    <mergeCell ref="Q10:S10"/>
    <mergeCell ref="I9:I11"/>
    <mergeCell ref="P8:U8"/>
    <mergeCell ref="AA10:AC10"/>
  </mergeCells>
  <printOptions/>
  <pageMargins left="0.31496062992125984" right="0.1968503937007874" top="0.9448818897637796" bottom="0.35433070866141736" header="0.11811023622047245" footer="0.11811023622047245"/>
  <pageSetup horizontalDpi="180" verticalDpi="180" orientation="landscape" paperSize="9" r:id="rId1"/>
  <headerFooter differentFirst="1">
    <oddHeader>&amp;C&amp;P</oddHeader>
  </headerFooter>
  <rowBreaks count="4" manualBreakCount="4">
    <brk id="16" max="29" man="1"/>
    <brk id="26" max="29" man="1"/>
    <brk id="45" max="29" man="1"/>
    <brk id="6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2022-03-18T06:08:13Z</dcterms:modified>
  <cp:category/>
  <cp:version/>
  <cp:contentType/>
  <cp:contentStatus/>
</cp:coreProperties>
</file>